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drawings/drawing4.xml" ContentType="application/vnd.openxmlformats-officedocument.drawing+xml"/>
  <Override PartName="/xl/embeddings/oleObject2.bin" ContentType="application/vnd.openxmlformats-officedocument.oleObject"/>
  <Override PartName="/xl/drawings/drawing5.xml" ContentType="application/vnd.openxmlformats-officedocument.drawing+xml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KNIK SIPIL\SIPIL\ROSTER\ROSTER GANJIL 2021-2022\"/>
    </mc:Choice>
  </mc:AlternateContent>
  <xr:revisionPtr revIDLastSave="0" documentId="13_ncr:1_{CABDE8BB-6CFE-4D23-9ED5-40DCEF548976}" xr6:coauthVersionLast="43" xr6:coauthVersionMax="43" xr10:uidLastSave="{00000000-0000-0000-0000-000000000000}"/>
  <bookViews>
    <workbookView xWindow="-120" yWindow="-120" windowWidth="29040" windowHeight="15840" tabRatio="755" firstSheet="3" activeTab="3" xr2:uid="{00000000-000D-0000-FFFF-FFFF00000000}"/>
  </bookViews>
  <sheets>
    <sheet name="KURIKULUM MERDEKA (2)" sheetId="35" state="hidden" r:id="rId1"/>
    <sheet name="Sheet4" sheetId="37" state="hidden" r:id="rId2"/>
    <sheet name="Sheet3" sheetId="36" state="hidden" r:id="rId3"/>
    <sheet name="KURIKULUM MERDEKA" sheetId="29" r:id="rId4"/>
    <sheet name="Sheet2" sheetId="38" r:id="rId5"/>
    <sheet name="Sheet1" sheetId="34" state="hidden" r:id="rId6"/>
    <sheet name="Setara" sheetId="31" state="hidden" r:id="rId7"/>
    <sheet name="Face to Face" sheetId="33" state="hidden" r:id="rId8"/>
  </sheets>
  <definedNames>
    <definedName name="_xlnm.Print_Area" localSheetId="7">'Face to Face'!$A$1:$H$126</definedName>
    <definedName name="_xlnm.Print_Area" localSheetId="3">'KURIKULUM MERDEKA'!$A$1:$G$124</definedName>
    <definedName name="_xlnm.Print_Area" localSheetId="0">'KURIKULUM MERDEKA (2)'!$A$1:$G$124</definedName>
    <definedName name="_xlnm.Print_Area" localSheetId="6">Setara!$A$1:$H$120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05" i="29" l="1"/>
  <c r="D47" i="37" l="1"/>
  <c r="E122" i="35"/>
  <c r="G121" i="35"/>
  <c r="F121" i="35"/>
  <c r="G120" i="35"/>
  <c r="F120" i="35"/>
  <c r="G119" i="35"/>
  <c r="F119" i="35"/>
  <c r="G118" i="35"/>
  <c r="F118" i="35"/>
  <c r="G117" i="35"/>
  <c r="F117" i="35"/>
  <c r="G116" i="35"/>
  <c r="F116" i="35"/>
  <c r="G115" i="35"/>
  <c r="F115" i="35"/>
  <c r="G114" i="35"/>
  <c r="F114" i="35"/>
  <c r="B114" i="35"/>
  <c r="B115" i="35" s="1"/>
  <c r="B116" i="35" s="1"/>
  <c r="B117" i="35" s="1"/>
  <c r="B118" i="35" s="1"/>
  <c r="B119" i="35" s="1"/>
  <c r="B120" i="35" s="1"/>
  <c r="G113" i="35"/>
  <c r="F113" i="35"/>
  <c r="E104" i="35"/>
  <c r="G102" i="35"/>
  <c r="F102" i="35"/>
  <c r="E101" i="35"/>
  <c r="G99" i="35"/>
  <c r="F99" i="35"/>
  <c r="G98" i="35"/>
  <c r="F98" i="35"/>
  <c r="G97" i="35"/>
  <c r="F97" i="35"/>
  <c r="G96" i="35"/>
  <c r="F96" i="35"/>
  <c r="G95" i="35"/>
  <c r="F95" i="35"/>
  <c r="G94" i="35"/>
  <c r="F94" i="35"/>
  <c r="G93" i="35"/>
  <c r="F93" i="35"/>
  <c r="G92" i="35"/>
  <c r="F92" i="35"/>
  <c r="G91" i="35"/>
  <c r="F91" i="35"/>
  <c r="B88" i="35"/>
  <c r="B89" i="35" s="1"/>
  <c r="B90" i="35" s="1"/>
  <c r="B91" i="35" s="1"/>
  <c r="B94" i="35" s="1"/>
  <c r="B97" i="35" s="1"/>
  <c r="B100" i="35" s="1"/>
  <c r="G87" i="35"/>
  <c r="F87" i="35"/>
  <c r="E86" i="35"/>
  <c r="G85" i="35"/>
  <c r="F85" i="35"/>
  <c r="G84" i="35"/>
  <c r="F84" i="35"/>
  <c r="G83" i="35"/>
  <c r="F83" i="35"/>
  <c r="G82" i="35"/>
  <c r="F82" i="35"/>
  <c r="G81" i="35"/>
  <c r="F81" i="35"/>
  <c r="G80" i="35"/>
  <c r="F80" i="35"/>
  <c r="G79" i="35"/>
  <c r="F79" i="35"/>
  <c r="G78" i="35"/>
  <c r="F78" i="35"/>
  <c r="G77" i="35"/>
  <c r="F77" i="35"/>
  <c r="G75" i="35"/>
  <c r="F75" i="35"/>
  <c r="G74" i="35"/>
  <c r="F74" i="35"/>
  <c r="G73" i="35"/>
  <c r="F73" i="35"/>
  <c r="G72" i="35"/>
  <c r="F72" i="35"/>
  <c r="B72" i="35"/>
  <c r="B73" i="35" s="1"/>
  <c r="B74" i="35" s="1"/>
  <c r="B75" i="35" s="1"/>
  <c r="B76" i="35" s="1"/>
  <c r="B77" i="35" s="1"/>
  <c r="B80" i="35" s="1"/>
  <c r="B83" i="35" s="1"/>
  <c r="G71" i="35"/>
  <c r="F71" i="35"/>
  <c r="E70" i="35"/>
  <c r="G68" i="35"/>
  <c r="F68" i="35"/>
  <c r="G67" i="35"/>
  <c r="F67" i="35"/>
  <c r="G66" i="35"/>
  <c r="F66" i="35"/>
  <c r="G65" i="35"/>
  <c r="F65" i="35"/>
  <c r="G63" i="35"/>
  <c r="F63" i="35"/>
  <c r="G62" i="35"/>
  <c r="F62" i="35"/>
  <c r="G61" i="35"/>
  <c r="F61" i="35"/>
  <c r="G60" i="35"/>
  <c r="F60" i="35"/>
  <c r="G59" i="35"/>
  <c r="F59" i="35"/>
  <c r="B59" i="35"/>
  <c r="B60" i="35" s="1"/>
  <c r="B61" i="35" s="1"/>
  <c r="B62" i="35" s="1"/>
  <c r="B63" i="35" s="1"/>
  <c r="B64" i="35" s="1"/>
  <c r="B65" i="35" s="1"/>
  <c r="B66" i="35" s="1"/>
  <c r="G58" i="35"/>
  <c r="F58" i="35"/>
  <c r="E57" i="35"/>
  <c r="G55" i="35"/>
  <c r="F55" i="35"/>
  <c r="G53" i="35"/>
  <c r="F53" i="35"/>
  <c r="G52" i="35"/>
  <c r="F52" i="35"/>
  <c r="G51" i="35"/>
  <c r="F51" i="35"/>
  <c r="G50" i="35"/>
  <c r="F50" i="35"/>
  <c r="G49" i="35"/>
  <c r="F49" i="35"/>
  <c r="G48" i="35"/>
  <c r="F48" i="35"/>
  <c r="B48" i="35"/>
  <c r="B49" i="35" s="1"/>
  <c r="B50" i="35" s="1"/>
  <c r="B51" i="35" s="1"/>
  <c r="B52" i="35" s="1"/>
  <c r="B53" i="35" s="1"/>
  <c r="B54" i="35" s="1"/>
  <c r="B55" i="35" s="1"/>
  <c r="B56" i="35" s="1"/>
  <c r="G47" i="35"/>
  <c r="F47" i="35"/>
  <c r="E46" i="35"/>
  <c r="G45" i="35"/>
  <c r="F45" i="35"/>
  <c r="F40" i="35"/>
  <c r="G39" i="35"/>
  <c r="F39" i="35"/>
  <c r="G38" i="35"/>
  <c r="F38" i="35"/>
  <c r="G37" i="35"/>
  <c r="F37" i="35"/>
  <c r="G36" i="35"/>
  <c r="F36" i="35"/>
  <c r="B36" i="35"/>
  <c r="B37" i="35" s="1"/>
  <c r="B38" i="35" s="1"/>
  <c r="B39" i="35" s="1"/>
  <c r="B40" i="35" s="1"/>
  <c r="B41" i="35" s="1"/>
  <c r="B42" i="35" s="1"/>
  <c r="B43" i="35" s="1"/>
  <c r="B44" i="35" s="1"/>
  <c r="B45" i="35" s="1"/>
  <c r="G35" i="35"/>
  <c r="F35" i="35"/>
  <c r="E34" i="35"/>
  <c r="G31" i="35"/>
  <c r="F31" i="35"/>
  <c r="G30" i="35"/>
  <c r="F30" i="35"/>
  <c r="B25" i="35"/>
  <c r="B26" i="35" s="1"/>
  <c r="B27" i="35" s="1"/>
  <c r="B28" i="35" s="1"/>
  <c r="B29" i="35" s="1"/>
  <c r="B30" i="35" s="1"/>
  <c r="B31" i="35" s="1"/>
  <c r="B32" i="35" s="1"/>
  <c r="B33" i="35" s="1"/>
  <c r="G24" i="35"/>
  <c r="F24" i="35"/>
  <c r="B24" i="35"/>
  <c r="G23" i="35"/>
  <c r="F23" i="35"/>
  <c r="E22" i="35"/>
  <c r="E105" i="35" s="1"/>
  <c r="B17" i="35"/>
  <c r="B18" i="35" s="1"/>
  <c r="B19" i="35" s="1"/>
  <c r="B20" i="35" s="1"/>
  <c r="B21" i="35" s="1"/>
  <c r="B13" i="35"/>
  <c r="B14" i="35" s="1"/>
  <c r="B15" i="35" s="1"/>
  <c r="F47" i="29" l="1"/>
  <c r="F24" i="29"/>
  <c r="G91" i="29" l="1"/>
  <c r="F91" i="29" l="1"/>
  <c r="G80" i="29"/>
  <c r="F80" i="29"/>
  <c r="G52" i="29" l="1"/>
  <c r="F52" i="29"/>
  <c r="G102" i="29" l="1"/>
  <c r="F93" i="29"/>
  <c r="G93" i="29"/>
  <c r="F99" i="29"/>
  <c r="G99" i="29"/>
  <c r="G98" i="29"/>
  <c r="G94" i="29"/>
  <c r="G92" i="29"/>
  <c r="F92" i="29"/>
  <c r="F77" i="29"/>
  <c r="F75" i="29"/>
  <c r="F74" i="29"/>
  <c r="G71" i="29"/>
  <c r="F71" i="29"/>
  <c r="F63" i="29"/>
  <c r="F62" i="29"/>
  <c r="G61" i="29"/>
  <c r="F61" i="29"/>
  <c r="F60" i="29"/>
  <c r="F59" i="29"/>
  <c r="G58" i="29"/>
  <c r="F58" i="29"/>
  <c r="F55" i="29" l="1"/>
  <c r="G51" i="29"/>
  <c r="F51" i="29"/>
  <c r="F50" i="29"/>
  <c r="F49" i="29"/>
  <c r="G48" i="29"/>
  <c r="F48" i="29"/>
  <c r="F38" i="29"/>
  <c r="F37" i="29"/>
  <c r="G36" i="29"/>
  <c r="F36" i="29"/>
  <c r="G35" i="29"/>
  <c r="F35" i="29"/>
  <c r="F31" i="29"/>
  <c r="G31" i="29"/>
  <c r="F30" i="29"/>
  <c r="B24" i="29" l="1"/>
  <c r="B25" i="29" s="1"/>
  <c r="B26" i="29" s="1"/>
  <c r="B27" i="29" s="1"/>
  <c r="B28" i="29" s="1"/>
  <c r="B29" i="29" s="1"/>
  <c r="B30" i="29" s="1"/>
  <c r="B31" i="29" s="1"/>
  <c r="B32" i="29" s="1"/>
  <c r="B33" i="29" s="1"/>
  <c r="E101" i="29"/>
  <c r="E86" i="29"/>
  <c r="E70" i="29"/>
  <c r="E57" i="29"/>
  <c r="E46" i="29"/>
  <c r="E34" i="29"/>
  <c r="E22" i="29"/>
  <c r="E104" i="29"/>
  <c r="B17" i="29" l="1"/>
  <c r="E122" i="29"/>
  <c r="B88" i="29"/>
  <c r="B89" i="29" s="1"/>
  <c r="B90" i="29" s="1"/>
  <c r="B91" i="29" s="1"/>
  <c r="B94" i="29" s="1"/>
  <c r="B97" i="29" s="1"/>
  <c r="B100" i="29" s="1"/>
  <c r="B72" i="29"/>
  <c r="B73" i="29" s="1"/>
  <c r="B74" i="29" s="1"/>
  <c r="B75" i="29" s="1"/>
  <c r="B76" i="29" s="1"/>
  <c r="B77" i="29" s="1"/>
  <c r="B80" i="29" s="1"/>
  <c r="B83" i="29" s="1"/>
  <c r="B59" i="29"/>
  <c r="B48" i="29"/>
  <c r="B49" i="29" s="1"/>
  <c r="B50" i="29" s="1"/>
  <c r="B51" i="29" s="1"/>
  <c r="B52" i="29" s="1"/>
  <c r="B53" i="29" s="1"/>
  <c r="B54" i="29" s="1"/>
  <c r="B55" i="29" s="1"/>
  <c r="B56" i="29" s="1"/>
  <c r="B36" i="29"/>
  <c r="B37" i="29" s="1"/>
  <c r="B38" i="29" s="1"/>
  <c r="B39" i="29" s="1"/>
  <c r="B40" i="29" s="1"/>
  <c r="B41" i="29" s="1"/>
  <c r="F40" i="29"/>
  <c r="G74" i="29"/>
  <c r="B42" i="29" l="1"/>
  <c r="G60" i="29"/>
  <c r="G55" i="29"/>
  <c r="G65" i="29"/>
  <c r="F65" i="29"/>
  <c r="B43" i="29" l="1"/>
  <c r="B44" i="29" s="1"/>
  <c r="B45" i="29" s="1"/>
  <c r="G72" i="29"/>
  <c r="F72" i="29"/>
  <c r="G117" i="29" l="1"/>
  <c r="F117" i="29"/>
  <c r="G87" i="29"/>
  <c r="F87" i="29"/>
  <c r="G67" i="29"/>
  <c r="F67" i="29"/>
  <c r="G59" i="29"/>
  <c r="G62" i="29" l="1"/>
  <c r="G53" i="29"/>
  <c r="F53" i="29"/>
  <c r="G120" i="29" l="1"/>
  <c r="F120" i="29"/>
  <c r="G119" i="29"/>
  <c r="F119" i="29"/>
  <c r="F94" i="29"/>
  <c r="G77" i="29" l="1"/>
  <c r="G75" i="29"/>
  <c r="G73" i="29"/>
  <c r="F73" i="29"/>
  <c r="G50" i="29"/>
  <c r="G24" i="29"/>
  <c r="G23" i="29"/>
  <c r="F23" i="29"/>
  <c r="B13" i="29"/>
  <c r="B14" i="29" s="1"/>
  <c r="B15" i="29" s="1"/>
  <c r="B18" i="29" s="1"/>
  <c r="B19" i="29" s="1"/>
  <c r="B20" i="29" s="1"/>
  <c r="B21" i="29" s="1"/>
  <c r="B60" i="29" l="1"/>
  <c r="B61" i="29" s="1"/>
  <c r="B62" i="29" s="1"/>
  <c r="B63" i="29" s="1"/>
  <c r="B64" i="29" s="1"/>
  <c r="B65" i="29" s="1"/>
  <c r="B66" i="29" s="1"/>
  <c r="F121" i="29" l="1"/>
  <c r="G121" i="29"/>
  <c r="G117" i="34"/>
  <c r="G116" i="29"/>
  <c r="G116" i="34"/>
  <c r="G118" i="29"/>
  <c r="F118" i="29"/>
  <c r="G100" i="34"/>
  <c r="F102" i="29"/>
  <c r="F100" i="34"/>
  <c r="F98" i="29"/>
  <c r="G97" i="29"/>
  <c r="F97" i="29"/>
  <c r="G96" i="29"/>
  <c r="F96" i="29"/>
  <c r="G95" i="29"/>
  <c r="F95" i="29"/>
  <c r="G85" i="29"/>
  <c r="F85" i="29"/>
  <c r="G84" i="29"/>
  <c r="F84" i="29"/>
  <c r="G83" i="29"/>
  <c r="F83" i="29"/>
  <c r="G82" i="29"/>
  <c r="F82" i="29"/>
  <c r="G81" i="29"/>
  <c r="F81" i="29"/>
  <c r="G78" i="29"/>
  <c r="G79" i="29"/>
  <c r="F79" i="29"/>
  <c r="F78" i="29"/>
  <c r="G68" i="29"/>
  <c r="F68" i="29"/>
  <c r="G66" i="29"/>
  <c r="F66" i="29"/>
  <c r="G63" i="29"/>
  <c r="G47" i="29"/>
  <c r="G49" i="29"/>
  <c r="F52" i="34"/>
  <c r="G52" i="34"/>
  <c r="G62" i="34"/>
  <c r="G45" i="29"/>
  <c r="F45" i="29"/>
  <c r="G39" i="29"/>
  <c r="F39" i="29"/>
  <c r="G38" i="29"/>
  <c r="G37" i="29"/>
  <c r="G30" i="29"/>
  <c r="G23" i="34"/>
  <c r="E119" i="34" l="1"/>
  <c r="G118" i="34"/>
  <c r="F118" i="34"/>
  <c r="F117" i="34"/>
  <c r="F116" i="34"/>
  <c r="G115" i="34"/>
  <c r="F115" i="34"/>
  <c r="G114" i="34"/>
  <c r="F114" i="34"/>
  <c r="G113" i="34"/>
  <c r="F113" i="34"/>
  <c r="G112" i="34"/>
  <c r="F112" i="34"/>
  <c r="G111" i="34"/>
  <c r="F111" i="34"/>
  <c r="B111" i="34"/>
  <c r="B112" i="34" s="1"/>
  <c r="B113" i="34" s="1"/>
  <c r="B114" i="34" s="1"/>
  <c r="B115" i="34" s="1"/>
  <c r="B116" i="34" s="1"/>
  <c r="B117" i="34" s="1"/>
  <c r="B118" i="34" s="1"/>
  <c r="G110" i="34"/>
  <c r="F110" i="34"/>
  <c r="E102" i="34"/>
  <c r="B100" i="34"/>
  <c r="B101" i="34" s="1"/>
  <c r="E98" i="34"/>
  <c r="G96" i="34"/>
  <c r="F96" i="34"/>
  <c r="G95" i="34"/>
  <c r="F95" i="34"/>
  <c r="G94" i="34"/>
  <c r="F94" i="34"/>
  <c r="G93" i="34"/>
  <c r="F93" i="34"/>
  <c r="G92" i="34"/>
  <c r="F92" i="34"/>
  <c r="G91" i="34"/>
  <c r="F91" i="34"/>
  <c r="G90" i="34"/>
  <c r="F90" i="34"/>
  <c r="G89" i="34"/>
  <c r="F89" i="34"/>
  <c r="G88" i="34"/>
  <c r="F88" i="34"/>
  <c r="B86" i="34"/>
  <c r="B87" i="34" s="1"/>
  <c r="B88" i="34" s="1"/>
  <c r="B91" i="34" s="1"/>
  <c r="B94" i="34" s="1"/>
  <c r="B97" i="34" s="1"/>
  <c r="G85" i="34"/>
  <c r="F85" i="34"/>
  <c r="E84" i="34"/>
  <c r="G83" i="34"/>
  <c r="F83" i="34"/>
  <c r="G82" i="34"/>
  <c r="F82" i="34"/>
  <c r="G81" i="34"/>
  <c r="F81" i="34"/>
  <c r="G80" i="34"/>
  <c r="F80" i="34"/>
  <c r="G79" i="34"/>
  <c r="F79" i="34"/>
  <c r="G78" i="34"/>
  <c r="F78" i="34"/>
  <c r="G77" i="34"/>
  <c r="F77" i="34"/>
  <c r="G76" i="34"/>
  <c r="F76" i="34"/>
  <c r="G75" i="34"/>
  <c r="F75" i="34"/>
  <c r="G74" i="34"/>
  <c r="F74" i="34"/>
  <c r="G73" i="34"/>
  <c r="F73" i="34"/>
  <c r="G72" i="34"/>
  <c r="F72" i="34"/>
  <c r="F71" i="34"/>
  <c r="G70" i="34"/>
  <c r="F70" i="34"/>
  <c r="B69" i="34"/>
  <c r="B70" i="34" s="1"/>
  <c r="B71" i="34" s="1"/>
  <c r="B72" i="34" s="1"/>
  <c r="B73" i="34" s="1"/>
  <c r="B74" i="34" s="1"/>
  <c r="B75" i="34" s="1"/>
  <c r="B78" i="34" s="1"/>
  <c r="B81" i="34" s="1"/>
  <c r="G68" i="34"/>
  <c r="F68" i="34"/>
  <c r="E67" i="34"/>
  <c r="G65" i="34"/>
  <c r="F65" i="34"/>
  <c r="G64" i="34"/>
  <c r="F64" i="34"/>
  <c r="G63" i="34"/>
  <c r="F63" i="34"/>
  <c r="F62" i="34"/>
  <c r="G59" i="34"/>
  <c r="F59" i="34"/>
  <c r="G58" i="34"/>
  <c r="F58" i="34"/>
  <c r="G57" i="34"/>
  <c r="F57" i="34"/>
  <c r="G56" i="34"/>
  <c r="F56" i="34"/>
  <c r="B56" i="34"/>
  <c r="B57" i="34" s="1"/>
  <c r="B58" i="34" s="1"/>
  <c r="B59" i="34" s="1"/>
  <c r="B60" i="34" s="1"/>
  <c r="B61" i="34" s="1"/>
  <c r="B62" i="34" s="1"/>
  <c r="B63" i="34" s="1"/>
  <c r="B66" i="34" s="1"/>
  <c r="G55" i="34"/>
  <c r="F55" i="34"/>
  <c r="E54" i="34"/>
  <c r="G53" i="34"/>
  <c r="F53" i="34"/>
  <c r="G50" i="34"/>
  <c r="F50" i="34"/>
  <c r="G49" i="34"/>
  <c r="F49" i="34"/>
  <c r="G48" i="34"/>
  <c r="F48" i="34"/>
  <c r="G47" i="34"/>
  <c r="F47" i="34"/>
  <c r="G46" i="34"/>
  <c r="F46" i="34"/>
  <c r="B45" i="34"/>
  <c r="B46" i="34" s="1"/>
  <c r="B47" i="34" s="1"/>
  <c r="B48" i="34" s="1"/>
  <c r="B49" i="34" s="1"/>
  <c r="B50" i="34" s="1"/>
  <c r="B51" i="34" s="1"/>
  <c r="B52" i="34" s="1"/>
  <c r="B53" i="34" s="1"/>
  <c r="E43" i="34"/>
  <c r="G42" i="34"/>
  <c r="F42" i="34"/>
  <c r="G41" i="34"/>
  <c r="F41" i="34"/>
  <c r="G36" i="34"/>
  <c r="G37" i="34" s="1"/>
  <c r="F36" i="34"/>
  <c r="F37" i="34" s="1"/>
  <c r="G35" i="34"/>
  <c r="F35" i="34"/>
  <c r="G33" i="34"/>
  <c r="F33" i="34"/>
  <c r="B33" i="34"/>
  <c r="B34" i="34" s="1"/>
  <c r="B35" i="34" s="1"/>
  <c r="B36" i="34" s="1"/>
  <c r="B37" i="34" s="1"/>
  <c r="B38" i="34" s="1"/>
  <c r="B39" i="34" s="1"/>
  <c r="B40" i="34" s="1"/>
  <c r="B41" i="34" s="1"/>
  <c r="B42" i="34" s="1"/>
  <c r="G32" i="34"/>
  <c r="F32" i="34"/>
  <c r="E31" i="34"/>
  <c r="G30" i="34"/>
  <c r="F30" i="34"/>
  <c r="G29" i="34"/>
  <c r="F29" i="34"/>
  <c r="G25" i="34"/>
  <c r="F25" i="34"/>
  <c r="G24" i="34"/>
  <c r="F24" i="34"/>
  <c r="F23" i="34"/>
  <c r="G22" i="34"/>
  <c r="F22" i="34"/>
  <c r="B22" i="34"/>
  <c r="B23" i="34" s="1"/>
  <c r="B24" i="34" s="1"/>
  <c r="B25" i="34" s="1"/>
  <c r="B26" i="34" s="1"/>
  <c r="B27" i="34" s="1"/>
  <c r="B28" i="34" s="1"/>
  <c r="B29" i="34" s="1"/>
  <c r="G21" i="34"/>
  <c r="F21" i="34"/>
  <c r="E20" i="34"/>
  <c r="B12" i="34"/>
  <c r="B14" i="34" s="1"/>
  <c r="B15" i="34" s="1"/>
  <c r="B16" i="34" s="1"/>
  <c r="B17" i="34" s="1"/>
  <c r="B18" i="34" s="1"/>
  <c r="B13" i="34" l="1"/>
  <c r="E103" i="34"/>
  <c r="B19" i="34"/>
  <c r="B30" i="34"/>
  <c r="E20" i="31" l="1"/>
  <c r="H20" i="31"/>
  <c r="H102" i="31" l="1"/>
  <c r="H84" i="31"/>
  <c r="E108" i="33"/>
  <c r="H85" i="33"/>
  <c r="H20" i="33"/>
  <c r="H31" i="33"/>
  <c r="H43" i="33"/>
  <c r="H55" i="33"/>
  <c r="H68" i="33"/>
  <c r="H108" i="33"/>
  <c r="H99" i="33"/>
  <c r="L98" i="33"/>
  <c r="H125" i="33"/>
  <c r="E125" i="33"/>
  <c r="B117" i="33"/>
  <c r="B118" i="33" s="1"/>
  <c r="B119" i="33" s="1"/>
  <c r="B120" i="33" s="1"/>
  <c r="B121" i="33" s="1"/>
  <c r="B122" i="33" s="1"/>
  <c r="B123" i="33" s="1"/>
  <c r="B124" i="33" s="1"/>
  <c r="B101" i="33"/>
  <c r="B102" i="33" s="1"/>
  <c r="E99" i="33"/>
  <c r="B87" i="33"/>
  <c r="B88" i="33" s="1"/>
  <c r="B89" i="33" s="1"/>
  <c r="B92" i="33" s="1"/>
  <c r="B95" i="33" s="1"/>
  <c r="B98" i="33" s="1"/>
  <c r="E85" i="33"/>
  <c r="B70" i="33"/>
  <c r="B71" i="33" s="1"/>
  <c r="B72" i="33" s="1"/>
  <c r="B73" i="33" s="1"/>
  <c r="B74" i="33" s="1"/>
  <c r="B75" i="33" s="1"/>
  <c r="B76" i="33" s="1"/>
  <c r="B79" i="33" s="1"/>
  <c r="B82" i="33" s="1"/>
  <c r="E68" i="33"/>
  <c r="B57" i="33"/>
  <c r="B58" i="33" s="1"/>
  <c r="B59" i="33" s="1"/>
  <c r="B60" i="33" s="1"/>
  <c r="B61" i="33" s="1"/>
  <c r="B62" i="33" s="1"/>
  <c r="B63" i="33" s="1"/>
  <c r="B64" i="33" s="1"/>
  <c r="B67" i="33" s="1"/>
  <c r="E55" i="33"/>
  <c r="B45" i="33"/>
  <c r="B46" i="33" s="1"/>
  <c r="B47" i="33" s="1"/>
  <c r="B48" i="33" s="1"/>
  <c r="B49" i="33" s="1"/>
  <c r="B50" i="33" s="1"/>
  <c r="B51" i="33" s="1"/>
  <c r="B52" i="33" s="1"/>
  <c r="B53" i="33" s="1"/>
  <c r="E43" i="33"/>
  <c r="B33" i="33"/>
  <c r="B34" i="33" s="1"/>
  <c r="B35" i="33" s="1"/>
  <c r="B36" i="33" s="1"/>
  <c r="B37" i="33" s="1"/>
  <c r="B38" i="33" s="1"/>
  <c r="B39" i="33" s="1"/>
  <c r="B40" i="33" s="1"/>
  <c r="B41" i="33" s="1"/>
  <c r="B42" i="33" s="1"/>
  <c r="E31" i="33"/>
  <c r="B22" i="33"/>
  <c r="B23" i="33" s="1"/>
  <c r="B24" i="33" s="1"/>
  <c r="B25" i="33" s="1"/>
  <c r="B26" i="33" s="1"/>
  <c r="B27" i="33" s="1"/>
  <c r="B28" i="33" s="1"/>
  <c r="B29" i="33" s="1"/>
  <c r="E20" i="33"/>
  <c r="B12" i="33"/>
  <c r="B14" i="33" s="1"/>
  <c r="B15" i="33" s="1"/>
  <c r="B16" i="33" s="1"/>
  <c r="B17" i="33" s="1"/>
  <c r="B18" i="33" s="1"/>
  <c r="H98" i="31"/>
  <c r="H67" i="31"/>
  <c r="H54" i="31"/>
  <c r="H43" i="31"/>
  <c r="H31" i="31"/>
  <c r="H119" i="31"/>
  <c r="E119" i="31"/>
  <c r="B111" i="31"/>
  <c r="B112" i="31" s="1"/>
  <c r="B113" i="31" s="1"/>
  <c r="B114" i="31" s="1"/>
  <c r="B115" i="31" s="1"/>
  <c r="B116" i="31" s="1"/>
  <c r="B117" i="31" s="1"/>
  <c r="B118" i="31" s="1"/>
  <c r="E102" i="31"/>
  <c r="B100" i="31"/>
  <c r="B101" i="31" s="1"/>
  <c r="E98" i="31"/>
  <c r="B86" i="31"/>
  <c r="B87" i="31" s="1"/>
  <c r="B88" i="31" s="1"/>
  <c r="B91" i="31" s="1"/>
  <c r="B94" i="31" s="1"/>
  <c r="B97" i="31" s="1"/>
  <c r="E84" i="31"/>
  <c r="B69" i="31"/>
  <c r="B70" i="31" s="1"/>
  <c r="B71" i="31" s="1"/>
  <c r="B72" i="31" s="1"/>
  <c r="B73" i="31" s="1"/>
  <c r="B74" i="31" s="1"/>
  <c r="B75" i="31" s="1"/>
  <c r="B78" i="31" s="1"/>
  <c r="B81" i="31" s="1"/>
  <c r="E67" i="31"/>
  <c r="B56" i="31"/>
  <c r="B57" i="31" s="1"/>
  <c r="B58" i="31" s="1"/>
  <c r="B59" i="31" s="1"/>
  <c r="B60" i="31" s="1"/>
  <c r="B61" i="31" s="1"/>
  <c r="B62" i="31" s="1"/>
  <c r="B63" i="31" s="1"/>
  <c r="B66" i="31" s="1"/>
  <c r="E54" i="31"/>
  <c r="B45" i="31"/>
  <c r="B46" i="31" s="1"/>
  <c r="B47" i="31" s="1"/>
  <c r="B48" i="31" s="1"/>
  <c r="B49" i="31" s="1"/>
  <c r="B50" i="31" s="1"/>
  <c r="B51" i="31" s="1"/>
  <c r="B52" i="31" s="1"/>
  <c r="B53" i="31" s="1"/>
  <c r="E43" i="31"/>
  <c r="B33" i="31"/>
  <c r="B34" i="31" s="1"/>
  <c r="B35" i="31" s="1"/>
  <c r="B36" i="31" s="1"/>
  <c r="B37" i="31" s="1"/>
  <c r="B38" i="31" s="1"/>
  <c r="B39" i="31" s="1"/>
  <c r="B40" i="31" s="1"/>
  <c r="B41" i="31" s="1"/>
  <c r="B42" i="31" s="1"/>
  <c r="E31" i="31"/>
  <c r="B22" i="31"/>
  <c r="B23" i="31" s="1"/>
  <c r="B24" i="31" s="1"/>
  <c r="B25" i="31" s="1"/>
  <c r="B26" i="31" s="1"/>
  <c r="B27" i="31" s="1"/>
  <c r="B28" i="31" s="1"/>
  <c r="B29" i="31" s="1"/>
  <c r="B12" i="31"/>
  <c r="B14" i="31" s="1"/>
  <c r="B15" i="31" s="1"/>
  <c r="B16" i="31" s="1"/>
  <c r="B17" i="31" s="1"/>
  <c r="B18" i="31" s="1"/>
  <c r="B13" i="33" l="1"/>
  <c r="H109" i="33"/>
  <c r="B13" i="31"/>
  <c r="E103" i="31"/>
  <c r="H103" i="31"/>
  <c r="E109" i="33"/>
  <c r="B30" i="33"/>
  <c r="B19" i="33"/>
  <c r="B30" i="31"/>
  <c r="B19" i="31"/>
  <c r="G114" i="29" l="1"/>
  <c r="F114" i="29"/>
  <c r="G115" i="29" l="1"/>
  <c r="G113" i="29"/>
  <c r="F116" i="29" l="1"/>
  <c r="F115" i="29"/>
  <c r="B114" i="29"/>
  <c r="B115" i="29" s="1"/>
  <c r="B116" i="29" s="1"/>
  <c r="B117" i="29" s="1"/>
  <c r="B118" i="29" s="1"/>
  <c r="B119" i="29" s="1"/>
  <c r="B120" i="29" s="1"/>
  <c r="F113" i="29"/>
</calcChain>
</file>

<file path=xl/sharedStrings.xml><?xml version="1.0" encoding="utf-8"?>
<sst xmlns="http://schemas.openxmlformats.org/spreadsheetml/2006/main" count="1642" uniqueCount="443">
  <si>
    <t>KODE MK</t>
  </si>
  <si>
    <t>MATA KULIAH</t>
  </si>
  <si>
    <t>SKS</t>
  </si>
  <si>
    <t>SMT</t>
  </si>
  <si>
    <t>Statistik dan Probabilitas</t>
  </si>
  <si>
    <t>Mekanika Tanah I</t>
  </si>
  <si>
    <t>Ilmu Ukur Tanah</t>
  </si>
  <si>
    <t>Struktur Baja I</t>
  </si>
  <si>
    <t>Mekanika Fluida</t>
  </si>
  <si>
    <t>Praktikum Bahan Konstruksi</t>
  </si>
  <si>
    <t>Bahasa Indonesia dan Tata Penulisan Ilmiah</t>
  </si>
  <si>
    <t>Rekayasa Hidrologi</t>
  </si>
  <si>
    <t>Struktur Kayu</t>
  </si>
  <si>
    <t>Rekayasa Lingkungan</t>
  </si>
  <si>
    <t>Perancangan Geometrik Jalan Raya</t>
  </si>
  <si>
    <t>Praktikum Hidrolika</t>
  </si>
  <si>
    <t>Estimasi Biaya Konstruksi</t>
  </si>
  <si>
    <t>Metoda Elemen Hingga</t>
  </si>
  <si>
    <t>Lapangan Terbang</t>
  </si>
  <si>
    <t>Pelabuhan</t>
  </si>
  <si>
    <t>Dinding Penahan Tanah</t>
  </si>
  <si>
    <t>Pengembangan Sumber Daya Air</t>
  </si>
  <si>
    <t>Kesehatan dan Keselamatan Kerja</t>
  </si>
  <si>
    <t>Pancasila &amp; Kewarganegaraan</t>
  </si>
  <si>
    <t>Bahasa Inggris</t>
  </si>
  <si>
    <t>Hidrolika</t>
  </si>
  <si>
    <t>Mekanika Tanah II</t>
  </si>
  <si>
    <t>Rekayasa Transportasi</t>
  </si>
  <si>
    <t>Struktur Baja II</t>
  </si>
  <si>
    <t>Praktikum Ilmu Ukur Tanah</t>
  </si>
  <si>
    <t>Praktikum Mekanika Tanah</t>
  </si>
  <si>
    <t>Drainase Perkotaan</t>
  </si>
  <si>
    <t>Metoda Numerik</t>
  </si>
  <si>
    <t>Rekayasa Lalulintas</t>
  </si>
  <si>
    <t>Rekayasa Sungai</t>
  </si>
  <si>
    <t>Teknik Pantai</t>
  </si>
  <si>
    <t>Rekayasa Gempa</t>
  </si>
  <si>
    <t>Kapita Selekta Teknik Sipil</t>
  </si>
  <si>
    <t>Kecakapan Komunikasi</t>
  </si>
  <si>
    <t>Ekonomi Rekayasa</t>
  </si>
  <si>
    <t>Aspek Hukum dan Manajemen Kontrak</t>
  </si>
  <si>
    <t>TST 162</t>
  </si>
  <si>
    <t>TST 262</t>
  </si>
  <si>
    <t>TST 362</t>
  </si>
  <si>
    <t>TSH 162</t>
  </si>
  <si>
    <t>TSH 262</t>
  </si>
  <si>
    <t>TSH 362</t>
  </si>
  <si>
    <t>TSS 162</t>
  </si>
  <si>
    <t>TSS 262</t>
  </si>
  <si>
    <t>TSS 362</t>
  </si>
  <si>
    <t>TSP 172</t>
  </si>
  <si>
    <t>TSP 272</t>
  </si>
  <si>
    <t>TSP 372</t>
  </si>
  <si>
    <t>TSP 182</t>
  </si>
  <si>
    <t>Sistem Informasi dan Geografis</t>
  </si>
  <si>
    <t>TSP 382</t>
  </si>
  <si>
    <t>Geometrik Jalan Raya</t>
  </si>
  <si>
    <t>Rekayasa Irigasi</t>
  </si>
  <si>
    <t>Hidrologi Terapan</t>
  </si>
  <si>
    <t>Perkerasan Jalan Raya</t>
  </si>
  <si>
    <t>Manajemen Proyek</t>
  </si>
  <si>
    <t>Kewirausahaan Teknik Sipil</t>
  </si>
  <si>
    <t>Rekayasa Bangunan Air</t>
  </si>
  <si>
    <t>Pendidikan Agama dan Etika I</t>
  </si>
  <si>
    <t>Fisika Teknik</t>
  </si>
  <si>
    <t>Kimia Teknik</t>
  </si>
  <si>
    <t>Matematika Dasar I</t>
  </si>
  <si>
    <t>Gambar Struktur Bangunan I</t>
  </si>
  <si>
    <t>Pendidikan Agama dan Etika II</t>
  </si>
  <si>
    <t>Matematika Dasar II</t>
  </si>
  <si>
    <t>Gambar Struktur Bangunan II</t>
  </si>
  <si>
    <t>Analisis Struktur II</t>
  </si>
  <si>
    <t>Pemrograman Komputer</t>
  </si>
  <si>
    <t>Analisis Struktur I</t>
  </si>
  <si>
    <t>Ilmu Sosial dan Budaya Dasar</t>
  </si>
  <si>
    <t>Matematika Rekayasa I</t>
  </si>
  <si>
    <t>Struktur Beton Bertulang I</t>
  </si>
  <si>
    <t>Matematika Rekayasa II</t>
  </si>
  <si>
    <t>Struktur Beton Bertulang II</t>
  </si>
  <si>
    <t>Mata Kuliah Pilihan</t>
  </si>
  <si>
    <t>Perancangan Bangunan Air</t>
  </si>
  <si>
    <t>Metode Pelaksanaan Konstruksi</t>
  </si>
  <si>
    <t>Jumlah</t>
  </si>
  <si>
    <t>Analisis Struktur III</t>
  </si>
  <si>
    <t>Desain Pondasi I</t>
  </si>
  <si>
    <t>Desain Pondasi II</t>
  </si>
  <si>
    <t>Metodologi Penelitian dan Presentasi</t>
  </si>
  <si>
    <t>Analisis Struktur IV</t>
  </si>
  <si>
    <t>Perencanaan dan Pengendalian Proyek</t>
  </si>
  <si>
    <t>Analisis Struktur Lanjut</t>
  </si>
  <si>
    <t>Praktik Kerja</t>
  </si>
  <si>
    <t>Struktur Beton Lanjut</t>
  </si>
  <si>
    <t>Perancangan Konstruksi Gedung</t>
  </si>
  <si>
    <t>Perancangan Perkerasan Jalan Raya</t>
  </si>
  <si>
    <t>Perancangan Jembatan Baja</t>
  </si>
  <si>
    <t>NO.</t>
  </si>
  <si>
    <t>Perancangan Sistem Drainase</t>
  </si>
  <si>
    <t>Pemodelan Trasnsportasi</t>
  </si>
  <si>
    <t>Hidrolika Saluran Tertutup</t>
  </si>
  <si>
    <t>Jumlah SKS Semeter I</t>
  </si>
  <si>
    <t>Total SKS Sarjana</t>
  </si>
  <si>
    <t>Jumlah SKS Semeter II</t>
  </si>
  <si>
    <t>I</t>
  </si>
  <si>
    <t>II</t>
  </si>
  <si>
    <t>III</t>
  </si>
  <si>
    <t>IV</t>
  </si>
  <si>
    <t>V</t>
  </si>
  <si>
    <t>VI</t>
  </si>
  <si>
    <t>VII</t>
  </si>
  <si>
    <t>VIII</t>
  </si>
  <si>
    <t>Jumlah SKS Semeter VIII</t>
  </si>
  <si>
    <t>Jumlah SKS Semeter VII</t>
  </si>
  <si>
    <t>Jumlah SKS Semeter VI</t>
  </si>
  <si>
    <t>Jumlah SKS Semeter V</t>
  </si>
  <si>
    <t>Jumlah SKS Semeter IV</t>
  </si>
  <si>
    <t>Jumlah SKS Semeter III</t>
  </si>
  <si>
    <t>Manajemen Mutu</t>
  </si>
  <si>
    <t xml:space="preserve">Perawatan dan Perbaikan Konstruksi </t>
  </si>
  <si>
    <t>Kuliah Kerja Nyata (KKN)</t>
  </si>
  <si>
    <t>Rekayasa Jalan Rel</t>
  </si>
  <si>
    <t>Praktikum Bahan Jalan Raya</t>
  </si>
  <si>
    <t>1 MK</t>
  </si>
  <si>
    <t>Struktur Baja Lanjut</t>
  </si>
  <si>
    <t>Mata Kuliah Pilihan Bebas (tertentu)</t>
  </si>
  <si>
    <t>TST 172</t>
  </si>
  <si>
    <t>TST 272</t>
  </si>
  <si>
    <t>Mata Kuliah Pilihan Bebas (lintas bidang)</t>
  </si>
  <si>
    <t>TSS 172</t>
  </si>
  <si>
    <t>TSS 272</t>
  </si>
  <si>
    <t>KELOMPOK MATA KULIAH PILIHAN BEBAS TERTENTU SEMESTER 7 DAN  SEMESTER 8</t>
  </si>
  <si>
    <t>TSH 172</t>
  </si>
  <si>
    <t>TSH 272</t>
  </si>
  <si>
    <t>TSP 472</t>
  </si>
  <si>
    <t>TSP 572</t>
  </si>
  <si>
    <t>TSP 672</t>
  </si>
  <si>
    <t>TSP 482</t>
  </si>
  <si>
    <t>MKU 112</t>
  </si>
  <si>
    <t>TSI 512</t>
  </si>
  <si>
    <t>TSI 222</t>
  </si>
  <si>
    <t>Teknologi Bahan Konstruksi</t>
  </si>
  <si>
    <t>TSI 322</t>
  </si>
  <si>
    <t>TSI 422</t>
  </si>
  <si>
    <t>TSI 232</t>
  </si>
  <si>
    <t>TSI 332</t>
  </si>
  <si>
    <t>TSI 432</t>
  </si>
  <si>
    <t>TSI 532</t>
  </si>
  <si>
    <t>TSI 632</t>
  </si>
  <si>
    <t>TSI 732</t>
  </si>
  <si>
    <t>TSI 832</t>
  </si>
  <si>
    <t>TSI 932</t>
  </si>
  <si>
    <t>TSI 142</t>
  </si>
  <si>
    <t>TSI 242</t>
  </si>
  <si>
    <t>TSI 342</t>
  </si>
  <si>
    <t>TSI 442</t>
  </si>
  <si>
    <t>TSI 542</t>
  </si>
  <si>
    <t>TSI 642</t>
  </si>
  <si>
    <t>TSI 742</t>
  </si>
  <si>
    <t>TSI 152</t>
  </si>
  <si>
    <t>TSI 252</t>
  </si>
  <si>
    <t>TSI 352</t>
  </si>
  <si>
    <t>TSI 452</t>
  </si>
  <si>
    <t>TSI 552</t>
  </si>
  <si>
    <t>TSI 652</t>
  </si>
  <si>
    <t>TSI 162</t>
  </si>
  <si>
    <t>TSI 262</t>
  </si>
  <si>
    <t>TSI 362</t>
  </si>
  <si>
    <t>TSI 462</t>
  </si>
  <si>
    <t>TSI 562</t>
  </si>
  <si>
    <t>TSI 372</t>
  </si>
  <si>
    <t>MKU 212</t>
  </si>
  <si>
    <t>TSI 112</t>
  </si>
  <si>
    <t>TSI 212</t>
  </si>
  <si>
    <t>TSI 412</t>
  </si>
  <si>
    <t>TSI 122</t>
  </si>
  <si>
    <t>MKU 122</t>
  </si>
  <si>
    <t>MKU 222</t>
  </si>
  <si>
    <t>TSI 132</t>
  </si>
  <si>
    <t>TSI 522</t>
  </si>
  <si>
    <t>TSI 313</t>
  </si>
  <si>
    <t>TSI 1131</t>
  </si>
  <si>
    <t>TSI 1031</t>
  </si>
  <si>
    <t>TSI 752</t>
  </si>
  <si>
    <t>TSI 662</t>
  </si>
  <si>
    <t>TSI 762</t>
  </si>
  <si>
    <t>TSI 183</t>
  </si>
  <si>
    <t>TSI 284</t>
  </si>
  <si>
    <t>TSI 173</t>
  </si>
  <si>
    <t>TSP X5X</t>
  </si>
  <si>
    <t>TSP X7X</t>
  </si>
  <si>
    <t>TSP X8X</t>
  </si>
  <si>
    <t>TST 152</t>
  </si>
  <si>
    <t>TSH 152</t>
  </si>
  <si>
    <t>TSI 271</t>
  </si>
  <si>
    <t>TST 372</t>
  </si>
  <si>
    <t>TSH 372</t>
  </si>
  <si>
    <t>TSI 851</t>
  </si>
  <si>
    <t>TSS 372</t>
  </si>
  <si>
    <t>TSS 152</t>
  </si>
  <si>
    <t>Mekanika Bahan</t>
  </si>
  <si>
    <t>MATA KULIAH PRASYARAT</t>
  </si>
  <si>
    <t>Pengetahuan Mekanikal, Elektrikal dan Plumbing</t>
  </si>
  <si>
    <t>PTM/Alat Berat</t>
  </si>
  <si>
    <t>TSI 712</t>
  </si>
  <si>
    <t>*) Ditawarkan pada semester ganjil dan semester genap</t>
  </si>
  <si>
    <t>MKU 142</t>
  </si>
  <si>
    <t>DRAFT 06</t>
  </si>
  <si>
    <t>Skripsi</t>
  </si>
  <si>
    <t>MKU 242</t>
  </si>
  <si>
    <t>TSI 841</t>
  </si>
  <si>
    <t xml:space="preserve">Proposal Skripsi </t>
  </si>
  <si>
    <t>*)</t>
  </si>
  <si>
    <t>TSI 623</t>
  </si>
  <si>
    <t>TSI 721</t>
  </si>
  <si>
    <t>MKU 322</t>
  </si>
  <si>
    <t>MKU 313</t>
  </si>
  <si>
    <t>Pendidikan Agama I</t>
  </si>
  <si>
    <t>MKU 213</t>
  </si>
  <si>
    <t>ISBD</t>
  </si>
  <si>
    <t>MKU 423</t>
  </si>
  <si>
    <t>MKU 522</t>
  </si>
  <si>
    <t>TSI 213</t>
  </si>
  <si>
    <t>Fisika Dasar</t>
  </si>
  <si>
    <t>TSI 312</t>
  </si>
  <si>
    <t>Kimia Dasar</t>
  </si>
  <si>
    <t>TSI 114</t>
  </si>
  <si>
    <t>Kalkulus I</t>
  </si>
  <si>
    <t>Menggambar Rekayasa I</t>
  </si>
  <si>
    <t>Pendidikan Agama II</t>
  </si>
  <si>
    <t>TSI 123</t>
  </si>
  <si>
    <t>Kalkulus II</t>
  </si>
  <si>
    <t>Menggambar Rekayasa II</t>
  </si>
  <si>
    <t>Analisa Struktur</t>
  </si>
  <si>
    <t>TSI 413</t>
  </si>
  <si>
    <t>Mekanika Rekayasa I</t>
  </si>
  <si>
    <t>TSI 131</t>
  </si>
  <si>
    <t>TS1 133</t>
  </si>
  <si>
    <t>Kalkulus III</t>
  </si>
  <si>
    <t>Bahasa Pemograman Komputer</t>
  </si>
  <si>
    <t>Mekanika Rekayasa II</t>
  </si>
  <si>
    <t>TSI 842</t>
  </si>
  <si>
    <t>Rekayasa Jalan Raya</t>
  </si>
  <si>
    <t>TSI 241</t>
  </si>
  <si>
    <t>TSI 451</t>
  </si>
  <si>
    <t>MKU 653</t>
  </si>
  <si>
    <t>TSI 942</t>
  </si>
  <si>
    <t>Kalkulus IV</t>
  </si>
  <si>
    <t>Mekanika Rekayasa III</t>
  </si>
  <si>
    <t>Struktur Beton I</t>
  </si>
  <si>
    <t>Rekayasa Pondasi I</t>
  </si>
  <si>
    <t>Bangunan Air</t>
  </si>
  <si>
    <t>Mekanika Rekayasa IV</t>
  </si>
  <si>
    <t>Struktur Beton II</t>
  </si>
  <si>
    <t>Rekayasa Pondasi II</t>
  </si>
  <si>
    <t>Irigasi</t>
  </si>
  <si>
    <t>TSI 172</t>
  </si>
  <si>
    <t>Manajemen Rekayasa Konstruksi I</t>
  </si>
  <si>
    <t>TSI 282</t>
  </si>
  <si>
    <t>Manajemen Rekayasa Konstruksi II</t>
  </si>
  <si>
    <t>TSI 341</t>
  </si>
  <si>
    <t>TSI 151</t>
  </si>
  <si>
    <t>TSI 361</t>
  </si>
  <si>
    <t>Perancangan Irigasi dan Bangunan Air</t>
  </si>
  <si>
    <t>1</t>
  </si>
  <si>
    <t>TSI 251</t>
  </si>
  <si>
    <t>Perancangan Jembatan</t>
  </si>
  <si>
    <t>Aplikasi Komputer</t>
  </si>
  <si>
    <t>TSP 282</t>
  </si>
  <si>
    <t>TSI 182</t>
  </si>
  <si>
    <t>Etika Profesi dan Kewirausahaan</t>
  </si>
  <si>
    <t>TSI 272</t>
  </si>
  <si>
    <t xml:space="preserve">Manajemen Resiko dan Analisis Keputusan </t>
  </si>
  <si>
    <t>TSI 382</t>
  </si>
  <si>
    <t>Bahan dan Perkerasan Jalan</t>
  </si>
  <si>
    <t>Mekanika Rekayasa V</t>
  </si>
  <si>
    <t>Terminal</t>
  </si>
  <si>
    <t xml:space="preserve">Aplikasi Hidrologi </t>
  </si>
  <si>
    <t>Struktur Beton III</t>
  </si>
  <si>
    <t xml:space="preserve">Rekayasa Lalulintas </t>
  </si>
  <si>
    <t>Sedimen Transport</t>
  </si>
  <si>
    <t>Metodologi Penelitian</t>
  </si>
  <si>
    <t>TSI 102</t>
  </si>
  <si>
    <t>Praktek Kerja Lapangan*</t>
  </si>
  <si>
    <t xml:space="preserve">Rekayasa Jalan Rel </t>
  </si>
  <si>
    <t xml:space="preserve">Teknik Pantai </t>
  </si>
  <si>
    <t xml:space="preserve">Perbaikan dan Perawatan Konstruksi  </t>
  </si>
  <si>
    <t xml:space="preserve">Pengembangan Sumber Daya Air </t>
  </si>
  <si>
    <t xml:space="preserve">Dinamika Struktur </t>
  </si>
  <si>
    <t>TSI 473</t>
  </si>
  <si>
    <t>Perancangan Konstruksi Gedung Terpadu</t>
  </si>
  <si>
    <t>TSI 203</t>
  </si>
  <si>
    <t>Kuliah Kerja Nyata (KKN)**</t>
  </si>
  <si>
    <t>TSI 304</t>
  </si>
  <si>
    <t>Tugas Akhir***</t>
  </si>
  <si>
    <t>TSP 162</t>
  </si>
  <si>
    <t>PTM/ Alat Berat</t>
  </si>
  <si>
    <t>TSP 362</t>
  </si>
  <si>
    <t>Aplikasi CAD</t>
  </si>
  <si>
    <t>TSP 262</t>
  </si>
  <si>
    <t xml:space="preserve">Kapita Selekta Teknik Sipil </t>
  </si>
  <si>
    <t xml:space="preserve">Pelabuhan </t>
  </si>
  <si>
    <t xml:space="preserve">Dinding Penahan Tanah </t>
  </si>
  <si>
    <t xml:space="preserve">Kesehatan dan Keselamatan Kerja </t>
  </si>
  <si>
    <t>-</t>
  </si>
  <si>
    <t>TSI 523</t>
  </si>
  <si>
    <t>Aplikasi Hidrologi</t>
  </si>
  <si>
    <t>Praktek Kerja Lapangan</t>
  </si>
  <si>
    <t xml:space="preserve">Perbaikan dan Perawatan Konstruksi </t>
  </si>
  <si>
    <t>Dinamika Struktur</t>
  </si>
  <si>
    <t>Kuliah Kerja Nyata (KKN)*</t>
  </si>
  <si>
    <t>Tugas Akhir</t>
  </si>
  <si>
    <t>Manajemen Resiko dan Analisis Keputusan</t>
  </si>
  <si>
    <t>KURIKULUM 2009</t>
  </si>
  <si>
    <t>KURIKULUM 2015</t>
  </si>
  <si>
    <t>Mata Kuliah Pilihan Bebas</t>
  </si>
  <si>
    <t>KESETARAAN MATA KULIAH</t>
  </si>
  <si>
    <t>SETARA MATA KULIAH 2009</t>
  </si>
  <si>
    <t>KURIKULUM SARJANA TEKNIK SIPIL TAHUN 2015/ALL</t>
  </si>
  <si>
    <t>KURIKULUM 2015 VS KURIKULUM 2009</t>
  </si>
  <si>
    <t>Pemograman Komputer</t>
  </si>
  <si>
    <t xml:space="preserve">Rekayasa Lingkungan </t>
  </si>
  <si>
    <t>KURIKULUM KAMPUS MERDEKA, MERDEKA BELAJAR 2020</t>
  </si>
  <si>
    <t>Seminar</t>
  </si>
  <si>
    <t>Pemodelan Transportasi</t>
  </si>
  <si>
    <t>KEMENTERIAN PENDIDIKAN DAN KEBUDAYAAN</t>
  </si>
  <si>
    <t>UNIVERSITAS MALIKUSSALEH</t>
  </si>
  <si>
    <t>FAKULTAS TEKNIK</t>
  </si>
  <si>
    <t>Jalan Batam, Blang Pulo, Muara Satu-Lhokseumawe-Aceh (24352)</t>
  </si>
  <si>
    <t>Telepon. (0645) 41373-40915 Faks. 0645-44450</t>
  </si>
  <si>
    <t>Laman:  http://www.teknik.unimal.ac.id  Email: ft@unimal.ac.id</t>
  </si>
  <si>
    <t>Pengendalian Banjir</t>
  </si>
  <si>
    <t>Kewarganegaraan</t>
  </si>
  <si>
    <t>Teknologi Informasi &amp; Kewirausahaan</t>
  </si>
  <si>
    <t xml:space="preserve"> Kemalikussalehan</t>
  </si>
  <si>
    <t>Pancasila</t>
  </si>
  <si>
    <t xml:space="preserve">Mekanika Tanah I </t>
  </si>
  <si>
    <t xml:space="preserve">Mekanika Fluida </t>
  </si>
  <si>
    <t>Bahasa Indonesia Dan Tata Penulisan Ilmiah</t>
  </si>
  <si>
    <t>Pratikum Teknologi Bahan Kontruksi</t>
  </si>
  <si>
    <t>Auto CAD</t>
  </si>
  <si>
    <t>Pendidikan Agama</t>
  </si>
  <si>
    <t>MATA KULIAH PILIHAN</t>
  </si>
  <si>
    <t xml:space="preserve">Gambar Struktur Bangunan II </t>
  </si>
  <si>
    <t>MKU0112</t>
  </si>
  <si>
    <t>MKU0212</t>
  </si>
  <si>
    <t>MKU0312</t>
  </si>
  <si>
    <t>MKU0413</t>
  </si>
  <si>
    <t>MKU0511</t>
  </si>
  <si>
    <t>TSI0112</t>
  </si>
  <si>
    <t>TSI0212</t>
  </si>
  <si>
    <t>TSI0312</t>
  </si>
  <si>
    <t>TSI0412</t>
  </si>
  <si>
    <t>TSI0512</t>
  </si>
  <si>
    <t>MKU0122</t>
  </si>
  <si>
    <t>MKU0222</t>
  </si>
  <si>
    <t>MKU0322</t>
  </si>
  <si>
    <t>MKU0421</t>
  </si>
  <si>
    <t>MKU0522</t>
  </si>
  <si>
    <t xml:space="preserve">TSI0122 </t>
  </si>
  <si>
    <t>TSI0222</t>
  </si>
  <si>
    <t>TSI0322</t>
  </si>
  <si>
    <t>TSI0422</t>
  </si>
  <si>
    <t>TSI0522</t>
  </si>
  <si>
    <t xml:space="preserve"> TSI0621 </t>
  </si>
  <si>
    <t>TSI0132</t>
  </si>
  <si>
    <t>TSI0232</t>
  </si>
  <si>
    <t>TSI0332</t>
  </si>
  <si>
    <t>TSI0432</t>
  </si>
  <si>
    <t>TSI0532</t>
  </si>
  <si>
    <t>MKU0632</t>
  </si>
  <si>
    <t>TSI0732</t>
  </si>
  <si>
    <t>TSI0832</t>
  </si>
  <si>
    <t>TSI0932</t>
  </si>
  <si>
    <t>TSI1031</t>
  </si>
  <si>
    <t>TSI1131</t>
  </si>
  <si>
    <t>TSI0142</t>
  </si>
  <si>
    <t>TSI0242</t>
  </si>
  <si>
    <t>TSI0342</t>
  </si>
  <si>
    <t>TSI0442</t>
  </si>
  <si>
    <t>TSI0542</t>
  </si>
  <si>
    <t>TSI0642</t>
  </si>
  <si>
    <t>TSI0742</t>
  </si>
  <si>
    <t>TSI0842</t>
  </si>
  <si>
    <t>TSI0942</t>
  </si>
  <si>
    <t>TSI1041</t>
  </si>
  <si>
    <t>TSI0152</t>
  </si>
  <si>
    <t>TSI0252</t>
  </si>
  <si>
    <t>TSI0352</t>
  </si>
  <si>
    <t>TSI0453</t>
  </si>
  <si>
    <t>TSI0552</t>
  </si>
  <si>
    <t>TSI0652</t>
  </si>
  <si>
    <t>TSI0752</t>
  </si>
  <si>
    <t>TSI0851</t>
  </si>
  <si>
    <t>TST0152</t>
  </si>
  <si>
    <t>TSH0152</t>
  </si>
  <si>
    <t>TSS0152</t>
  </si>
  <si>
    <t>TSP XX5X</t>
  </si>
  <si>
    <t>TSI0162</t>
  </si>
  <si>
    <t>TSI0262</t>
  </si>
  <si>
    <t>TSI0362</t>
  </si>
  <si>
    <t>TSI0462</t>
  </si>
  <si>
    <t>TSI0562</t>
  </si>
  <si>
    <t>TSI0662</t>
  </si>
  <si>
    <t>TST0162</t>
  </si>
  <si>
    <t>TSH0162</t>
  </si>
  <si>
    <t>TSS0162</t>
  </si>
  <si>
    <t>TST0262</t>
  </si>
  <si>
    <t>TSH0262</t>
  </si>
  <si>
    <t>TSS0262</t>
  </si>
  <si>
    <t>TST0362</t>
  </si>
  <si>
    <t>TSH0362</t>
  </si>
  <si>
    <t>TSS0362</t>
  </si>
  <si>
    <t>TSI0172</t>
  </si>
  <si>
    <t>TSI0272</t>
  </si>
  <si>
    <t>TSI0372</t>
  </si>
  <si>
    <t>TSI0473</t>
  </si>
  <si>
    <t>TST0172</t>
  </si>
  <si>
    <t>TSH0172</t>
  </si>
  <si>
    <t>TSS0172</t>
  </si>
  <si>
    <t>TST0272</t>
  </si>
  <si>
    <t>TSH0272</t>
  </si>
  <si>
    <t>TSS0272</t>
  </si>
  <si>
    <t>TST0372</t>
  </si>
  <si>
    <t>TSH0372</t>
  </si>
  <si>
    <t>TSS0372</t>
  </si>
  <si>
    <t>TSI 0184</t>
  </si>
  <si>
    <t>TSP XX8X</t>
  </si>
  <si>
    <t>TSPXX7X</t>
  </si>
  <si>
    <t>TSP0172</t>
  </si>
  <si>
    <t>TSP0272</t>
  </si>
  <si>
    <t>TSP0372</t>
  </si>
  <si>
    <t>TSP0472</t>
  </si>
  <si>
    <t>TSP0572</t>
  </si>
  <si>
    <t>TSP0672</t>
  </si>
  <si>
    <t>TSP0182</t>
  </si>
  <si>
    <t>TSP0282</t>
  </si>
  <si>
    <t>TSP0382</t>
  </si>
  <si>
    <t>NO Urut</t>
  </si>
  <si>
    <t>W/P</t>
  </si>
  <si>
    <t>wajib</t>
  </si>
  <si>
    <t>w</t>
  </si>
  <si>
    <t>wb</t>
  </si>
  <si>
    <t>p</t>
  </si>
  <si>
    <t>lb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</si>
</sst>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>
    <font>
      <sz val="10"/>
      <name val="Arial"/>
    </font>
    <font>
      <sz val="10"/>
      <name val="Arial"/>
      <family val="2"/>
    </font>
    <font>
      <sz val="10"/>
      <name val="Arial MT"/>
    </font>
    <font>
      <sz val="10"/>
      <color indexed="8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sz val="10"/>
      <name val="Times New Roman"/>
      <family val="1"/>
    </font>
    <font>
      <sz val="14"/>
      <color indexed="8"/>
      <name val="Times New Roman"/>
      <family val="1"/>
    </font>
    <font>
      <sz val="14"/>
      <name val="Times New Roman"/>
      <family val="1"/>
    </font>
    <font>
      <b/>
      <sz val="14"/>
      <color indexed="8"/>
      <name val="Times New Roman"/>
      <family val="1"/>
    </font>
    <font>
      <b/>
      <sz val="18"/>
      <color indexed="8"/>
      <name val="Times New Roman"/>
      <family val="1"/>
    </font>
    <font>
      <b/>
      <sz val="26"/>
      <color indexed="8"/>
      <name val="Times New Roman"/>
      <family val="1"/>
    </font>
    <font>
      <b/>
      <sz val="12"/>
      <name val="Calibri"/>
      <family val="2"/>
    </font>
    <font>
      <b/>
      <sz val="10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0"/>
      <name val="Times New Roman"/>
      <family val="1"/>
    </font>
    <font>
      <sz val="9"/>
      <color indexed="8"/>
      <name val="Times New Roman"/>
      <family val="1"/>
    </font>
    <font>
      <sz val="9"/>
      <name val="Times New Roman"/>
      <family val="1"/>
    </font>
    <font>
      <sz val="9"/>
      <name val="Arial MT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2"/>
      <name val="Times New Roman"/>
      <family val="1"/>
    </font>
    <font>
      <sz val="10"/>
      <color theme="1"/>
      <name val="Times New Roman"/>
      <family val="1"/>
    </font>
    <font>
      <b/>
      <sz val="14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8"/>
      <color theme="1"/>
      <name val="Times New Roman"/>
      <family val="1"/>
    </font>
    <font>
      <sz val="10"/>
      <color theme="1"/>
      <name val="Arial MT"/>
    </font>
    <font>
      <b/>
      <sz val="16"/>
      <color theme="1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9"/>
      <color theme="1"/>
      <name val="Arial MT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2"/>
      <color theme="1"/>
      <name val="Calibri"/>
      <family val="2"/>
    </font>
    <font>
      <sz val="14"/>
      <name val="Arial MT"/>
    </font>
    <font>
      <b/>
      <sz val="14"/>
      <name val="Calibri"/>
      <family val="2"/>
    </font>
    <font>
      <b/>
      <sz val="10"/>
      <color theme="1"/>
      <name val="Arial MT"/>
    </font>
    <font>
      <sz val="10"/>
      <color theme="1"/>
      <name val="Arial"/>
      <family val="2"/>
    </font>
    <font>
      <b/>
      <sz val="11"/>
      <name val="Times New Roman"/>
      <family val="1"/>
    </font>
    <font>
      <b/>
      <sz val="11"/>
      <color rgb="FF000000"/>
      <name val="Times New Roman"/>
      <family val="1"/>
    </font>
    <font>
      <sz val="10"/>
      <color rgb="FF000000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</fills>
  <borders count="15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/>
      <diagonal/>
    </border>
    <border>
      <left style="thin">
        <color indexed="64"/>
      </left>
      <right style="thin">
        <color indexed="64"/>
      </right>
      <top style="dotted">
        <color indexed="8"/>
      </top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dotted">
        <color indexed="8"/>
      </bottom>
      <diagonal/>
    </border>
    <border>
      <left style="thin">
        <color indexed="64"/>
      </left>
      <right style="thin">
        <color indexed="64"/>
      </right>
      <top/>
      <bottom style="dotted">
        <color indexed="8"/>
      </bottom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/>
      <right/>
      <top style="dotted">
        <color indexed="8"/>
      </top>
      <bottom style="dotted">
        <color indexed="8"/>
      </bottom>
      <diagonal/>
    </border>
    <border>
      <left/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8"/>
      </right>
      <top style="thin">
        <color indexed="8"/>
      </top>
      <bottom style="dotted">
        <color indexed="8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8"/>
      </right>
      <top/>
      <bottom/>
      <diagonal/>
    </border>
    <border>
      <left style="double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/>
      <diagonal/>
    </border>
    <border>
      <left style="double">
        <color indexed="64"/>
      </left>
      <right style="thin">
        <color indexed="8"/>
      </right>
      <top/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double">
        <color indexed="8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64"/>
      </left>
      <right style="thin">
        <color indexed="8"/>
      </right>
      <top style="double">
        <color indexed="64"/>
      </top>
      <bottom/>
      <diagonal/>
    </border>
    <border>
      <left style="double">
        <color indexed="64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64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64"/>
      </right>
      <top style="dotted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64"/>
      </top>
      <bottom style="dashed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ashed">
        <color indexed="8"/>
      </bottom>
      <diagonal/>
    </border>
    <border>
      <left style="thin">
        <color indexed="8"/>
      </left>
      <right/>
      <top style="dashed">
        <color indexed="8"/>
      </top>
      <bottom style="dashed">
        <color indexed="8"/>
      </bottom>
      <diagonal/>
    </border>
    <border>
      <left style="thin">
        <color indexed="64"/>
      </left>
      <right style="thin">
        <color indexed="64"/>
      </right>
      <top style="dashed">
        <color indexed="8"/>
      </top>
      <bottom style="dashed">
        <color indexed="8"/>
      </bottom>
      <diagonal/>
    </border>
    <border>
      <left style="thin">
        <color indexed="64"/>
      </left>
      <right style="double">
        <color indexed="64"/>
      </right>
      <top style="dashed">
        <color indexed="8"/>
      </top>
      <bottom style="dashed">
        <color indexed="8"/>
      </bottom>
      <diagonal/>
    </border>
    <border>
      <left style="thin">
        <color indexed="8"/>
      </left>
      <right/>
      <top style="dashed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8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dotted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 style="dotted">
        <color indexed="8"/>
      </bottom>
      <diagonal/>
    </border>
    <border>
      <left/>
      <right style="thin">
        <color indexed="64"/>
      </right>
      <top style="dotted">
        <color indexed="8"/>
      </top>
      <bottom style="dotted">
        <color indexed="8"/>
      </bottom>
      <diagonal/>
    </border>
    <border>
      <left/>
      <right/>
      <top style="dotted">
        <color indexed="8"/>
      </top>
      <bottom/>
      <diagonal/>
    </border>
    <border>
      <left/>
      <right style="thin">
        <color indexed="64"/>
      </right>
      <top style="dotted">
        <color indexed="8"/>
      </top>
      <bottom/>
      <diagonal/>
    </border>
    <border>
      <left style="thin">
        <color indexed="8"/>
      </left>
      <right style="thin">
        <color indexed="64"/>
      </right>
      <top style="dotted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dashed">
        <color indexed="8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 style="dashed">
        <color indexed="8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ashed">
        <color indexed="8"/>
      </top>
      <bottom style="dashed">
        <color indexed="8"/>
      </bottom>
      <diagonal/>
    </border>
    <border>
      <left/>
      <right style="thin">
        <color indexed="8"/>
      </right>
      <top style="dotted">
        <color indexed="8"/>
      </top>
      <bottom style="dashed">
        <color indexed="8"/>
      </bottom>
      <diagonal/>
    </border>
    <border>
      <left style="thin">
        <color indexed="8"/>
      </left>
      <right style="thin">
        <color indexed="8"/>
      </right>
      <top style="dashed">
        <color indexed="8"/>
      </top>
      <bottom style="dashed">
        <color indexed="8"/>
      </bottom>
      <diagonal/>
    </border>
    <border>
      <left/>
      <right/>
      <top/>
      <bottom style="dotted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8"/>
      </left>
      <right/>
      <top style="dotted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dashed">
        <color indexed="8"/>
      </bottom>
      <diagonal/>
    </border>
    <border>
      <left style="thin">
        <color indexed="64"/>
      </left>
      <right style="thin">
        <color indexed="64"/>
      </right>
      <top/>
      <bottom style="dashed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dashed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dashed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ashed">
        <color indexed="8"/>
      </bottom>
      <diagonal/>
    </border>
    <border>
      <left style="thin">
        <color indexed="8"/>
      </left>
      <right style="thin">
        <color indexed="64"/>
      </right>
      <top style="dashed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dotted">
        <color indexed="8"/>
      </top>
      <bottom style="dashed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dashed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ashed">
        <color indexed="8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63">
    <xf numFmtId="0" fontId="0" fillId="0" borderId="0" xfId="0"/>
    <xf numFmtId="0" fontId="3" fillId="0" borderId="0" xfId="2" applyFont="1" applyProtection="1"/>
    <xf numFmtId="0" fontId="2" fillId="0" borderId="0" xfId="2"/>
    <xf numFmtId="0" fontId="7" fillId="0" borderId="0" xfId="0" applyFont="1" applyProtection="1"/>
    <xf numFmtId="0" fontId="8" fillId="0" borderId="0" xfId="0" applyFont="1"/>
    <xf numFmtId="0" fontId="7" fillId="0" borderId="0" xfId="0" applyFont="1" applyAlignment="1" applyProtection="1">
      <alignment horizontal="left" indent="4"/>
    </xf>
    <xf numFmtId="0" fontId="9" fillId="0" borderId="0" xfId="2" applyFont="1" applyAlignment="1" applyProtection="1">
      <alignment horizontal="center"/>
    </xf>
    <xf numFmtId="0" fontId="4" fillId="0" borderId="0" xfId="2" applyFont="1"/>
    <xf numFmtId="0" fontId="10" fillId="0" borderId="0" xfId="2" applyFont="1" applyAlignment="1" applyProtection="1">
      <alignment horizontal="center"/>
    </xf>
    <xf numFmtId="0" fontId="11" fillId="0" borderId="0" xfId="2" applyFont="1" applyAlignment="1" applyProtection="1">
      <alignment horizontal="center"/>
    </xf>
    <xf numFmtId="0" fontId="3" fillId="0" borderId="1" xfId="2" applyFont="1" applyBorder="1" applyProtection="1"/>
    <xf numFmtId="0" fontId="5" fillId="0" borderId="0" xfId="2" applyFont="1" applyBorder="1" applyAlignment="1" applyProtection="1">
      <alignment horizontal="center"/>
    </xf>
    <xf numFmtId="0" fontId="12" fillId="0" borderId="0" xfId="0" applyFont="1" applyAlignment="1">
      <alignment horizontal="left" vertical="center"/>
    </xf>
    <xf numFmtId="0" fontId="5" fillId="0" borderId="0" xfId="0" applyFont="1" applyAlignment="1" applyProtection="1">
      <alignment horizontal="right"/>
    </xf>
    <xf numFmtId="0" fontId="9" fillId="0" borderId="0" xfId="0" applyFont="1" applyProtection="1"/>
    <xf numFmtId="0" fontId="3" fillId="0" borderId="0" xfId="2" applyFont="1" applyBorder="1" applyAlignment="1" applyProtection="1">
      <alignment vertical="center"/>
    </xf>
    <xf numFmtId="0" fontId="14" fillId="0" borderId="0" xfId="2" applyFont="1" applyAlignment="1" applyProtection="1">
      <alignment horizontal="right"/>
    </xf>
    <xf numFmtId="0" fontId="3" fillId="0" borderId="5" xfId="2" applyFont="1" applyFill="1" applyBorder="1" applyAlignment="1" applyProtection="1">
      <alignment vertical="center" wrapText="1"/>
    </xf>
    <xf numFmtId="0" fontId="6" fillId="0" borderId="6" xfId="0" applyFont="1" applyFill="1" applyBorder="1" applyAlignment="1">
      <alignment wrapText="1"/>
    </xf>
    <xf numFmtId="0" fontId="3" fillId="0" borderId="7" xfId="2" applyFont="1" applyFill="1" applyBorder="1" applyAlignment="1" applyProtection="1">
      <alignment vertical="center" wrapText="1"/>
    </xf>
    <xf numFmtId="0" fontId="3" fillId="0" borderId="7" xfId="2" applyFont="1" applyFill="1" applyBorder="1" applyAlignment="1" applyProtection="1">
      <alignment horizontal="centerContinuous"/>
    </xf>
    <xf numFmtId="0" fontId="6" fillId="0" borderId="8" xfId="0" applyFont="1" applyFill="1" applyBorder="1" applyAlignment="1">
      <alignment wrapText="1"/>
    </xf>
    <xf numFmtId="0" fontId="6" fillId="0" borderId="11" xfId="0" applyFont="1" applyFill="1" applyBorder="1" applyAlignment="1">
      <alignment wrapText="1"/>
    </xf>
    <xf numFmtId="0" fontId="3" fillId="0" borderId="13" xfId="2" applyFont="1" applyFill="1" applyBorder="1" applyAlignment="1" applyProtection="1">
      <alignment vertical="center" wrapText="1"/>
    </xf>
    <xf numFmtId="0" fontId="3" fillId="0" borderId="15" xfId="2" applyFont="1" applyFill="1" applyBorder="1" applyAlignment="1" applyProtection="1">
      <alignment vertical="center" wrapText="1"/>
    </xf>
    <xf numFmtId="0" fontId="3" fillId="0" borderId="15" xfId="2" applyFont="1" applyFill="1" applyBorder="1" applyAlignment="1" applyProtection="1">
      <alignment horizontal="centerContinuous"/>
    </xf>
    <xf numFmtId="0" fontId="6" fillId="0" borderId="16" xfId="0" applyFont="1" applyFill="1" applyBorder="1" applyAlignment="1">
      <alignment wrapText="1"/>
    </xf>
    <xf numFmtId="0" fontId="6" fillId="0" borderId="9" xfId="0" applyFont="1" applyFill="1" applyBorder="1" applyAlignment="1">
      <alignment wrapText="1"/>
    </xf>
    <xf numFmtId="0" fontId="6" fillId="0" borderId="18" xfId="0" applyFont="1" applyFill="1" applyBorder="1" applyAlignment="1">
      <alignment wrapText="1"/>
    </xf>
    <xf numFmtId="0" fontId="6" fillId="0" borderId="17" xfId="0" applyFont="1" applyFill="1" applyBorder="1" applyAlignment="1">
      <alignment wrapText="1"/>
    </xf>
    <xf numFmtId="0" fontId="6" fillId="0" borderId="9" xfId="0" applyFont="1" applyFill="1" applyBorder="1"/>
    <xf numFmtId="0" fontId="3" fillId="0" borderId="19" xfId="2" applyFont="1" applyFill="1" applyBorder="1" applyAlignment="1" applyProtection="1">
      <alignment vertical="center" wrapText="1"/>
    </xf>
    <xf numFmtId="0" fontId="3" fillId="0" borderId="9" xfId="2" applyFont="1" applyFill="1" applyBorder="1" applyAlignment="1" applyProtection="1">
      <alignment vertical="center" wrapText="1"/>
    </xf>
    <xf numFmtId="0" fontId="6" fillId="0" borderId="20" xfId="0" applyFont="1" applyFill="1" applyBorder="1" applyAlignment="1">
      <alignment wrapText="1"/>
    </xf>
    <xf numFmtId="0" fontId="6" fillId="0" borderId="24" xfId="0" applyFont="1" applyFill="1" applyBorder="1" applyAlignment="1">
      <alignment wrapText="1"/>
    </xf>
    <xf numFmtId="0" fontId="6" fillId="0" borderId="21" xfId="0" applyFont="1" applyFill="1" applyBorder="1" applyAlignment="1">
      <alignment wrapText="1"/>
    </xf>
    <xf numFmtId="0" fontId="3" fillId="0" borderId="5" xfId="2" applyFont="1" applyFill="1" applyBorder="1" applyAlignment="1" applyProtection="1">
      <alignment horizontal="center"/>
    </xf>
    <xf numFmtId="0" fontId="3" fillId="0" borderId="7" xfId="2" applyFont="1" applyFill="1" applyBorder="1" applyAlignment="1" applyProtection="1">
      <alignment horizontal="center"/>
    </xf>
    <xf numFmtId="0" fontId="3" fillId="0" borderId="10" xfId="2" applyFont="1" applyFill="1" applyBorder="1" applyAlignment="1" applyProtection="1">
      <alignment horizontal="center"/>
    </xf>
    <xf numFmtId="0" fontId="3" fillId="0" borderId="27" xfId="2" applyFont="1" applyFill="1" applyBorder="1" applyAlignment="1" applyProtection="1">
      <alignment vertical="center" wrapText="1"/>
    </xf>
    <xf numFmtId="0" fontId="3" fillId="0" borderId="37" xfId="2" applyFont="1" applyFill="1" applyBorder="1" applyAlignment="1" applyProtection="1">
      <alignment vertical="center" wrapText="1"/>
    </xf>
    <xf numFmtId="0" fontId="6" fillId="0" borderId="50" xfId="0" applyFont="1" applyFill="1" applyBorder="1" applyAlignment="1">
      <alignment wrapText="1"/>
    </xf>
    <xf numFmtId="0" fontId="3" fillId="0" borderId="51" xfId="2" applyFont="1" applyFill="1" applyBorder="1" applyAlignment="1" applyProtection="1">
      <alignment horizontal="centerContinuous"/>
    </xf>
    <xf numFmtId="0" fontId="3" fillId="0" borderId="52" xfId="2" applyFont="1" applyFill="1" applyBorder="1" applyAlignment="1" applyProtection="1">
      <alignment horizontal="centerContinuous"/>
    </xf>
    <xf numFmtId="0" fontId="3" fillId="0" borderId="53" xfId="2" applyFont="1" applyFill="1" applyBorder="1" applyAlignment="1" applyProtection="1">
      <alignment horizontal="centerContinuous"/>
    </xf>
    <xf numFmtId="0" fontId="3" fillId="0" borderId="15" xfId="2" applyFont="1" applyFill="1" applyBorder="1" applyAlignment="1" applyProtection="1">
      <alignment horizontal="center"/>
    </xf>
    <xf numFmtId="0" fontId="3" fillId="0" borderId="53" xfId="2" applyFont="1" applyFill="1" applyBorder="1" applyAlignment="1" applyProtection="1">
      <alignment horizontal="center"/>
    </xf>
    <xf numFmtId="0" fontId="4" fillId="0" borderId="1" xfId="2" applyFont="1" applyBorder="1"/>
    <xf numFmtId="0" fontId="13" fillId="0" borderId="55" xfId="2" applyFont="1" applyBorder="1" applyAlignment="1" applyProtection="1">
      <alignment horizontal="center"/>
    </xf>
    <xf numFmtId="0" fontId="6" fillId="0" borderId="4" xfId="2" applyFont="1" applyBorder="1"/>
    <xf numFmtId="0" fontId="3" fillId="0" borderId="28" xfId="2" applyFont="1" applyFill="1" applyBorder="1" applyAlignment="1" applyProtection="1">
      <alignment vertical="center" wrapText="1"/>
    </xf>
    <xf numFmtId="0" fontId="13" fillId="0" borderId="31" xfId="2" applyFont="1" applyFill="1" applyBorder="1" applyAlignment="1" applyProtection="1">
      <alignment horizontal="center"/>
    </xf>
    <xf numFmtId="0" fontId="13" fillId="0" borderId="62" xfId="2" applyFont="1" applyFill="1" applyBorder="1" applyAlignment="1" applyProtection="1">
      <alignment horizontal="center"/>
    </xf>
    <xf numFmtId="0" fontId="13" fillId="0" borderId="63" xfId="2" applyFont="1" applyFill="1" applyBorder="1" applyAlignment="1" applyProtection="1">
      <alignment horizontal="center"/>
    </xf>
    <xf numFmtId="0" fontId="8" fillId="0" borderId="60" xfId="0" applyFont="1" applyFill="1" applyBorder="1"/>
    <xf numFmtId="0" fontId="3" fillId="0" borderId="38" xfId="2" applyFont="1" applyFill="1" applyBorder="1" applyAlignment="1" applyProtection="1">
      <alignment horizontal="center" vertical="center" wrapText="1"/>
    </xf>
    <xf numFmtId="0" fontId="3" fillId="0" borderId="30" xfId="2" applyFont="1" applyFill="1" applyBorder="1" applyAlignment="1" applyProtection="1">
      <alignment horizontal="center" vertical="center" wrapText="1"/>
    </xf>
    <xf numFmtId="0" fontId="3" fillId="0" borderId="27" xfId="2" applyFont="1" applyFill="1" applyBorder="1" applyAlignment="1" applyProtection="1">
      <alignment horizontal="center" vertical="center" wrapText="1"/>
    </xf>
    <xf numFmtId="0" fontId="3" fillId="0" borderId="36" xfId="2" applyFont="1" applyFill="1" applyBorder="1" applyAlignment="1" applyProtection="1">
      <alignment horizontal="center" vertical="center" wrapText="1"/>
    </xf>
    <xf numFmtId="0" fontId="3" fillId="0" borderId="66" xfId="2" applyFont="1" applyFill="1" applyBorder="1" applyAlignment="1" applyProtection="1">
      <alignment vertical="center" wrapText="1"/>
    </xf>
    <xf numFmtId="0" fontId="3" fillId="0" borderId="67" xfId="2" applyFont="1" applyFill="1" applyBorder="1" applyProtection="1"/>
    <xf numFmtId="0" fontId="3" fillId="0" borderId="77" xfId="2" applyFont="1" applyFill="1" applyBorder="1" applyAlignment="1" applyProtection="1">
      <alignment horizontal="center"/>
    </xf>
    <xf numFmtId="0" fontId="3" fillId="0" borderId="80" xfId="2" applyFont="1" applyFill="1" applyBorder="1" applyAlignment="1" applyProtection="1">
      <alignment horizontal="center"/>
    </xf>
    <xf numFmtId="0" fontId="3" fillId="0" borderId="83" xfId="2" applyFont="1" applyFill="1" applyBorder="1" applyAlignment="1" applyProtection="1">
      <alignment horizontal="center"/>
    </xf>
    <xf numFmtId="0" fontId="18" fillId="0" borderId="71" xfId="2" applyFont="1" applyFill="1" applyBorder="1" applyProtection="1"/>
    <xf numFmtId="0" fontId="18" fillId="0" borderId="0" xfId="0" applyFont="1"/>
    <xf numFmtId="0" fontId="19" fillId="0" borderId="0" xfId="2" applyFont="1"/>
    <xf numFmtId="0" fontId="15" fillId="0" borderId="0" xfId="2" applyFont="1" applyAlignment="1" applyProtection="1">
      <alignment horizontal="center"/>
    </xf>
    <xf numFmtId="0" fontId="13" fillId="0" borderId="22" xfId="2" applyFont="1" applyFill="1" applyBorder="1" applyAlignment="1" applyProtection="1">
      <alignment horizontal="center"/>
    </xf>
    <xf numFmtId="0" fontId="3" fillId="0" borderId="8" xfId="2" applyFont="1" applyFill="1" applyBorder="1" applyAlignment="1" applyProtection="1">
      <alignment horizontal="centerContinuous"/>
    </xf>
    <xf numFmtId="0" fontId="13" fillId="0" borderId="91" xfId="2" applyFont="1" applyFill="1" applyBorder="1" applyAlignment="1" applyProtection="1">
      <alignment horizontal="center"/>
    </xf>
    <xf numFmtId="0" fontId="13" fillId="0" borderId="92" xfId="2" applyFont="1" applyFill="1" applyBorder="1" applyAlignment="1" applyProtection="1">
      <alignment horizontal="center"/>
    </xf>
    <xf numFmtId="0" fontId="13" fillId="0" borderId="14" xfId="2" applyFont="1" applyFill="1" applyBorder="1" applyAlignment="1" applyProtection="1"/>
    <xf numFmtId="0" fontId="13" fillId="0" borderId="29" xfId="2" applyFont="1" applyFill="1" applyBorder="1" applyAlignment="1" applyProtection="1"/>
    <xf numFmtId="0" fontId="3" fillId="0" borderId="37" xfId="2" applyFont="1" applyFill="1" applyBorder="1" applyAlignment="1" applyProtection="1">
      <alignment horizontal="center" vertical="center" wrapText="1"/>
    </xf>
    <xf numFmtId="0" fontId="13" fillId="0" borderId="96" xfId="2" applyFont="1" applyFill="1" applyBorder="1" applyAlignment="1" applyProtection="1"/>
    <xf numFmtId="0" fontId="3" fillId="0" borderId="67" xfId="2" applyFont="1" applyFill="1" applyBorder="1" applyAlignment="1" applyProtection="1">
      <alignment horizontal="center"/>
    </xf>
    <xf numFmtId="0" fontId="3" fillId="0" borderId="18" xfId="2" applyFont="1" applyFill="1" applyBorder="1" applyAlignment="1" applyProtection="1">
      <alignment horizontal="centerContinuous"/>
    </xf>
    <xf numFmtId="0" fontId="20" fillId="0" borderId="91" xfId="2" applyFont="1" applyFill="1" applyBorder="1" applyAlignment="1" applyProtection="1">
      <alignment horizontal="center" vertical="center"/>
    </xf>
    <xf numFmtId="0" fontId="21" fillId="0" borderId="91" xfId="2" applyFont="1" applyFill="1" applyBorder="1" applyAlignment="1" applyProtection="1">
      <alignment horizontal="left" vertical="center"/>
    </xf>
    <xf numFmtId="0" fontId="21" fillId="0" borderId="91" xfId="2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/>
    </xf>
    <xf numFmtId="0" fontId="6" fillId="0" borderId="21" xfId="0" applyFont="1" applyFill="1" applyBorder="1" applyAlignment="1">
      <alignment horizontal="left" vertical="center" wrapText="1"/>
    </xf>
    <xf numFmtId="0" fontId="6" fillId="0" borderId="50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horizontal="left" vertical="center" wrapText="1"/>
    </xf>
    <xf numFmtId="0" fontId="3" fillId="0" borderId="46" xfId="2" applyFont="1" applyFill="1" applyBorder="1" applyAlignment="1" applyProtection="1">
      <alignment vertical="center" wrapText="1"/>
    </xf>
    <xf numFmtId="0" fontId="6" fillId="0" borderId="0" xfId="0" applyFont="1" applyFill="1" applyBorder="1" applyAlignment="1">
      <alignment horizontal="left" vertical="center"/>
    </xf>
    <xf numFmtId="0" fontId="6" fillId="0" borderId="9" xfId="2" applyFont="1" applyFill="1" applyBorder="1" applyAlignment="1" applyProtection="1">
      <alignment horizontal="centerContinuous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99" xfId="2" applyFont="1" applyFill="1" applyBorder="1" applyAlignment="1" applyProtection="1">
      <alignment horizontal="centerContinuous"/>
    </xf>
    <xf numFmtId="0" fontId="3" fillId="0" borderId="100" xfId="2" applyFont="1" applyFill="1" applyBorder="1" applyAlignment="1" applyProtection="1">
      <alignment horizontal="centerContinuous"/>
    </xf>
    <xf numFmtId="0" fontId="6" fillId="0" borderId="21" xfId="2" applyFont="1" applyFill="1" applyBorder="1" applyAlignment="1" applyProtection="1">
      <alignment horizontal="centerContinuous"/>
    </xf>
    <xf numFmtId="0" fontId="3" fillId="0" borderId="52" xfId="2" applyFont="1" applyFill="1" applyBorder="1" applyAlignment="1" applyProtection="1">
      <alignment horizontal="center"/>
    </xf>
    <xf numFmtId="0" fontId="6" fillId="0" borderId="21" xfId="0" applyFont="1" applyFill="1" applyBorder="1" applyAlignment="1">
      <alignment horizontal="center" vertical="center" wrapText="1"/>
    </xf>
    <xf numFmtId="0" fontId="6" fillId="0" borderId="50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13" fillId="0" borderId="65" xfId="2" applyFont="1" applyFill="1" applyBorder="1" applyAlignment="1" applyProtection="1">
      <alignment horizontal="center"/>
    </xf>
    <xf numFmtId="0" fontId="6" fillId="0" borderId="8" xfId="2" applyFont="1" applyFill="1" applyBorder="1" applyAlignment="1" applyProtection="1">
      <alignment horizontal="centerContinuous"/>
    </xf>
    <xf numFmtId="0" fontId="6" fillId="0" borderId="101" xfId="0" applyFont="1" applyFill="1" applyBorder="1" applyAlignment="1">
      <alignment horizontal="left" vertical="center"/>
    </xf>
    <xf numFmtId="0" fontId="3" fillId="0" borderId="102" xfId="2" applyFont="1" applyFill="1" applyBorder="1" applyAlignment="1" applyProtection="1">
      <alignment horizontal="centerContinuous"/>
    </xf>
    <xf numFmtId="0" fontId="3" fillId="0" borderId="103" xfId="2" applyFont="1" applyFill="1" applyBorder="1" applyAlignment="1" applyProtection="1">
      <alignment horizontal="center"/>
    </xf>
    <xf numFmtId="0" fontId="3" fillId="0" borderId="23" xfId="2" applyFont="1" applyFill="1" applyBorder="1" applyAlignment="1" applyProtection="1">
      <alignment horizontal="center" vertical="center" wrapText="1"/>
    </xf>
    <xf numFmtId="0" fontId="6" fillId="0" borderId="23" xfId="2" applyFont="1" applyFill="1" applyBorder="1" applyAlignment="1" applyProtection="1">
      <alignment horizontal="centerContinuous"/>
    </xf>
    <xf numFmtId="0" fontId="6" fillId="0" borderId="23" xfId="0" applyFont="1" applyFill="1" applyBorder="1" applyAlignment="1">
      <alignment vertical="center" wrapText="1"/>
    </xf>
    <xf numFmtId="0" fontId="6" fillId="0" borderId="25" xfId="2" applyFont="1" applyFill="1" applyBorder="1" applyAlignment="1" applyProtection="1">
      <alignment horizontal="center" vertical="center"/>
    </xf>
    <xf numFmtId="0" fontId="3" fillId="0" borderId="3" xfId="2" applyFont="1" applyFill="1" applyBorder="1" applyAlignment="1" applyProtection="1">
      <alignment horizontal="center" vertical="center" wrapText="1"/>
    </xf>
    <xf numFmtId="0" fontId="6" fillId="0" borderId="3" xfId="2" applyFont="1" applyFill="1" applyBorder="1" applyAlignment="1" applyProtection="1">
      <alignment horizontal="centerContinuous" vertical="center"/>
    </xf>
    <xf numFmtId="0" fontId="6" fillId="0" borderId="3" xfId="0" applyFont="1" applyFill="1" applyBorder="1" applyAlignment="1">
      <alignment vertical="center" wrapText="1"/>
    </xf>
    <xf numFmtId="0" fontId="6" fillId="0" borderId="26" xfId="2" applyFont="1" applyFill="1" applyBorder="1" applyAlignment="1" applyProtection="1">
      <alignment horizontal="center" vertical="center"/>
    </xf>
    <xf numFmtId="0" fontId="6" fillId="0" borderId="3" xfId="2" applyFont="1" applyFill="1" applyBorder="1" applyAlignment="1" applyProtection="1">
      <alignment horizontal="centerContinuous"/>
    </xf>
    <xf numFmtId="0" fontId="6" fillId="0" borderId="3" xfId="2" applyFont="1" applyFill="1" applyBorder="1" applyAlignment="1" applyProtection="1">
      <alignment horizontal="center" vertical="center"/>
    </xf>
    <xf numFmtId="0" fontId="13" fillId="0" borderId="55" xfId="2" applyFont="1" applyFill="1" applyBorder="1" applyAlignment="1" applyProtection="1">
      <alignment horizontal="center"/>
    </xf>
    <xf numFmtId="0" fontId="6" fillId="0" borderId="2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3" fillId="0" borderId="104" xfId="2" applyFont="1" applyFill="1" applyBorder="1" applyAlignment="1" applyProtection="1"/>
    <xf numFmtId="0" fontId="13" fillId="0" borderId="87" xfId="2" applyFont="1" applyFill="1" applyBorder="1" applyAlignment="1" applyProtection="1"/>
    <xf numFmtId="0" fontId="13" fillId="0" borderId="105" xfId="2" applyFont="1" applyFill="1" applyBorder="1" applyAlignment="1" applyProtection="1"/>
    <xf numFmtId="0" fontId="13" fillId="0" borderId="106" xfId="2" applyFont="1" applyFill="1" applyBorder="1" applyAlignment="1" applyProtection="1"/>
    <xf numFmtId="0" fontId="6" fillId="0" borderId="4" xfId="2" applyFont="1" applyFill="1" applyBorder="1"/>
    <xf numFmtId="0" fontId="13" fillId="0" borderId="40" xfId="2" applyFont="1" applyFill="1" applyBorder="1" applyAlignment="1" applyProtection="1">
      <alignment horizontal="center"/>
    </xf>
    <xf numFmtId="0" fontId="23" fillId="3" borderId="7" xfId="2" applyFont="1" applyFill="1" applyBorder="1" applyAlignment="1" applyProtection="1">
      <alignment horizontal="center"/>
    </xf>
    <xf numFmtId="0" fontId="23" fillId="3" borderId="0" xfId="2" applyFont="1" applyFill="1" applyProtection="1"/>
    <xf numFmtId="0" fontId="28" fillId="3" borderId="0" xfId="2" applyFont="1" applyFill="1"/>
    <xf numFmtId="0" fontId="23" fillId="3" borderId="53" xfId="2" applyFont="1" applyFill="1" applyBorder="1" applyAlignment="1" applyProtection="1">
      <alignment horizontal="center"/>
    </xf>
    <xf numFmtId="0" fontId="35" fillId="3" borderId="0" xfId="0" applyFont="1" applyFill="1" applyProtection="1"/>
    <xf numFmtId="0" fontId="23" fillId="3" borderId="0" xfId="2" applyFont="1" applyFill="1" applyBorder="1" applyAlignment="1" applyProtection="1">
      <alignment vertical="center"/>
    </xf>
    <xf numFmtId="0" fontId="23" fillId="3" borderId="23" xfId="2" applyFont="1" applyFill="1" applyBorder="1" applyAlignment="1" applyProtection="1">
      <alignment horizontal="center" vertical="center" wrapText="1"/>
    </xf>
    <xf numFmtId="0" fontId="23" fillId="3" borderId="3" xfId="2" applyFont="1" applyFill="1" applyBorder="1" applyAlignment="1" applyProtection="1">
      <alignment horizontal="center" vertical="center" wrapText="1"/>
    </xf>
    <xf numFmtId="0" fontId="23" fillId="3" borderId="3" xfId="2" applyFont="1" applyFill="1" applyBorder="1" applyAlignment="1" applyProtection="1">
      <alignment horizontal="center" vertical="center"/>
    </xf>
    <xf numFmtId="0" fontId="23" fillId="3" borderId="109" xfId="2" applyFont="1" applyFill="1" applyBorder="1" applyAlignment="1" applyProtection="1">
      <alignment horizontal="center" vertical="center"/>
    </xf>
    <xf numFmtId="0" fontId="23" fillId="3" borderId="9" xfId="2" applyFont="1" applyFill="1" applyBorder="1" applyAlignment="1" applyProtection="1">
      <alignment horizontal="center"/>
    </xf>
    <xf numFmtId="0" fontId="8" fillId="0" borderId="0" xfId="2" applyFont="1"/>
    <xf numFmtId="0" fontId="7" fillId="0" borderId="1" xfId="2" applyFont="1" applyBorder="1" applyProtection="1"/>
    <xf numFmtId="0" fontId="8" fillId="0" borderId="1" xfId="2" applyFont="1" applyBorder="1"/>
    <xf numFmtId="0" fontId="7" fillId="0" borderId="0" xfId="2" applyFont="1" applyProtection="1"/>
    <xf numFmtId="0" fontId="37" fillId="0" borderId="0" xfId="2" applyFont="1"/>
    <xf numFmtId="0" fontId="9" fillId="0" borderId="0" xfId="2" applyFont="1" applyAlignment="1" applyProtection="1">
      <alignment horizontal="right"/>
    </xf>
    <xf numFmtId="0" fontId="7" fillId="0" borderId="38" xfId="2" applyFont="1" applyFill="1" applyBorder="1" applyAlignment="1" applyProtection="1">
      <alignment horizontal="center" vertical="center" wrapText="1"/>
    </xf>
    <xf numFmtId="0" fontId="7" fillId="0" borderId="5" xfId="2" applyFont="1" applyFill="1" applyBorder="1" applyAlignment="1" applyProtection="1">
      <alignment vertical="center" wrapText="1"/>
    </xf>
    <xf numFmtId="0" fontId="7" fillId="0" borderId="5" xfId="2" applyFont="1" applyFill="1" applyBorder="1" applyAlignment="1" applyProtection="1">
      <alignment horizontal="center"/>
    </xf>
    <xf numFmtId="0" fontId="8" fillId="0" borderId="6" xfId="0" applyFont="1" applyFill="1" applyBorder="1" applyAlignment="1">
      <alignment wrapText="1"/>
    </xf>
    <xf numFmtId="0" fontId="7" fillId="0" borderId="67" xfId="2" applyFont="1" applyFill="1" applyBorder="1" applyProtection="1"/>
    <xf numFmtId="0" fontId="7" fillId="0" borderId="68" xfId="2" applyFont="1" applyFill="1" applyBorder="1" applyProtection="1"/>
    <xf numFmtId="0" fontId="7" fillId="0" borderId="27" xfId="2" applyFont="1" applyFill="1" applyBorder="1" applyAlignment="1" applyProtection="1">
      <alignment vertical="center" wrapText="1"/>
    </xf>
    <xf numFmtId="0" fontId="7" fillId="0" borderId="7" xfId="2" applyFont="1" applyFill="1" applyBorder="1" applyAlignment="1" applyProtection="1">
      <alignment vertical="center" wrapText="1"/>
    </xf>
    <xf numFmtId="0" fontId="7" fillId="0" borderId="7" xfId="2" applyFont="1" applyFill="1" applyBorder="1" applyAlignment="1" applyProtection="1">
      <alignment horizontal="center"/>
    </xf>
    <xf numFmtId="0" fontId="8" fillId="0" borderId="8" xfId="0" applyFont="1" applyFill="1" applyBorder="1" applyAlignment="1">
      <alignment wrapText="1"/>
    </xf>
    <xf numFmtId="0" fontId="7" fillId="0" borderId="69" xfId="2" applyFont="1" applyFill="1" applyBorder="1" applyProtection="1"/>
    <xf numFmtId="0" fontId="7" fillId="0" borderId="70" xfId="2" applyFont="1" applyFill="1" applyBorder="1" applyProtection="1"/>
    <xf numFmtId="0" fontId="8" fillId="0" borderId="69" xfId="0" applyFont="1" applyFill="1" applyBorder="1" applyAlignment="1">
      <alignment wrapText="1"/>
    </xf>
    <xf numFmtId="0" fontId="8" fillId="0" borderId="70" xfId="0" applyFont="1" applyFill="1" applyBorder="1" applyAlignment="1">
      <alignment wrapText="1"/>
    </xf>
    <xf numFmtId="0" fontId="8" fillId="0" borderId="11" xfId="0" applyFont="1" applyFill="1" applyBorder="1" applyAlignment="1">
      <alignment wrapText="1"/>
    </xf>
    <xf numFmtId="0" fontId="7" fillId="0" borderId="10" xfId="2" applyFont="1" applyFill="1" applyBorder="1" applyAlignment="1" applyProtection="1">
      <alignment horizontal="center"/>
    </xf>
    <xf numFmtId="0" fontId="7" fillId="0" borderId="7" xfId="2" applyFont="1" applyFill="1" applyBorder="1" applyAlignment="1" applyProtection="1">
      <alignment horizontal="centerContinuous"/>
    </xf>
    <xf numFmtId="0" fontId="8" fillId="0" borderId="9" xfId="0" applyFont="1" applyFill="1" applyBorder="1" applyAlignment="1">
      <alignment wrapText="1"/>
    </xf>
    <xf numFmtId="0" fontId="7" fillId="0" borderId="71" xfId="2" applyFont="1" applyFill="1" applyBorder="1" applyProtection="1"/>
    <xf numFmtId="0" fontId="7" fillId="0" borderId="72" xfId="2" applyFont="1" applyFill="1" applyBorder="1" applyProtection="1"/>
    <xf numFmtId="0" fontId="7" fillId="0" borderId="28" xfId="2" applyFont="1" applyFill="1" applyBorder="1" applyAlignment="1" applyProtection="1">
      <alignment vertical="center" wrapText="1"/>
    </xf>
    <xf numFmtId="0" fontId="7" fillId="0" borderId="13" xfId="2" applyFont="1" applyFill="1" applyBorder="1" applyAlignment="1" applyProtection="1">
      <alignment vertical="center" wrapText="1"/>
    </xf>
    <xf numFmtId="0" fontId="9" fillId="0" borderId="31" xfId="2" applyFont="1" applyFill="1" applyBorder="1" applyAlignment="1" applyProtection="1">
      <alignment horizontal="center"/>
    </xf>
    <xf numFmtId="0" fontId="7" fillId="0" borderId="22" xfId="2" applyFont="1" applyFill="1" applyBorder="1" applyProtection="1"/>
    <xf numFmtId="0" fontId="7" fillId="0" borderId="2" xfId="2" applyFont="1" applyFill="1" applyBorder="1" applyProtection="1"/>
    <xf numFmtId="0" fontId="7" fillId="0" borderId="30" xfId="2" applyFont="1" applyFill="1" applyBorder="1" applyAlignment="1" applyProtection="1">
      <alignment horizontal="center" vertical="center" wrapText="1"/>
    </xf>
    <xf numFmtId="0" fontId="7" fillId="0" borderId="15" xfId="2" applyFont="1" applyFill="1" applyBorder="1" applyAlignment="1" applyProtection="1">
      <alignment vertical="center" wrapText="1"/>
    </xf>
    <xf numFmtId="0" fontId="7" fillId="0" borderId="15" xfId="2" applyFont="1" applyFill="1" applyBorder="1" applyAlignment="1" applyProtection="1">
      <alignment horizontal="centerContinuous"/>
    </xf>
    <xf numFmtId="0" fontId="8" fillId="0" borderId="16" xfId="0" applyFont="1" applyFill="1" applyBorder="1" applyAlignment="1">
      <alignment wrapText="1"/>
    </xf>
    <xf numFmtId="0" fontId="7" fillId="0" borderId="15" xfId="2" applyFont="1" applyFill="1" applyBorder="1" applyAlignment="1" applyProtection="1">
      <alignment horizontal="center"/>
    </xf>
    <xf numFmtId="0" fontId="7" fillId="0" borderId="73" xfId="2" applyFont="1" applyFill="1" applyBorder="1" applyProtection="1"/>
    <xf numFmtId="0" fontId="7" fillId="0" borderId="74" xfId="2" applyFont="1" applyFill="1" applyBorder="1" applyProtection="1"/>
    <xf numFmtId="0" fontId="7" fillId="0" borderId="18" xfId="2" applyFont="1" applyFill="1" applyBorder="1" applyAlignment="1" applyProtection="1">
      <alignment horizontal="centerContinuous"/>
    </xf>
    <xf numFmtId="0" fontId="8" fillId="0" borderId="18" xfId="0" applyFont="1" applyFill="1" applyBorder="1" applyAlignment="1">
      <alignment wrapText="1"/>
    </xf>
    <xf numFmtId="0" fontId="7" fillId="0" borderId="37" xfId="2" applyFont="1" applyFill="1" applyBorder="1" applyAlignment="1" applyProtection="1">
      <alignment horizontal="center" vertical="center" wrapText="1"/>
    </xf>
    <xf numFmtId="0" fontId="7" fillId="0" borderId="27" xfId="2" applyFont="1" applyFill="1" applyBorder="1" applyAlignment="1" applyProtection="1">
      <alignment horizontal="center" vertical="center" wrapText="1"/>
    </xf>
    <xf numFmtId="0" fontId="7" fillId="0" borderId="77" xfId="2" applyFont="1" applyFill="1" applyBorder="1" applyAlignment="1" applyProtection="1">
      <alignment horizontal="center"/>
    </xf>
    <xf numFmtId="0" fontId="7" fillId="0" borderId="78" xfId="2" applyFont="1" applyFill="1" applyBorder="1" applyProtection="1"/>
    <xf numFmtId="0" fontId="7" fillId="0" borderId="79" xfId="2" applyFont="1" applyFill="1" applyBorder="1" applyProtection="1"/>
    <xf numFmtId="0" fontId="8" fillId="0" borderId="17" xfId="0" applyFont="1" applyFill="1" applyBorder="1" applyAlignment="1">
      <alignment wrapText="1"/>
    </xf>
    <xf numFmtId="0" fontId="7" fillId="0" borderId="80" xfId="2" applyFont="1" applyFill="1" applyBorder="1" applyAlignment="1" applyProtection="1">
      <alignment horizontal="center"/>
    </xf>
    <xf numFmtId="0" fontId="7" fillId="0" borderId="81" xfId="2" applyFont="1" applyFill="1" applyBorder="1" applyProtection="1"/>
    <xf numFmtId="0" fontId="7" fillId="0" borderId="82" xfId="2" applyFont="1" applyFill="1" applyBorder="1" applyProtection="1"/>
    <xf numFmtId="0" fontId="8" fillId="0" borderId="9" xfId="0" applyFont="1" applyFill="1" applyBorder="1"/>
    <xf numFmtId="0" fontId="8" fillId="0" borderId="81" xfId="0" applyFont="1" applyFill="1" applyBorder="1" applyAlignment="1">
      <alignment wrapText="1"/>
    </xf>
    <xf numFmtId="0" fontId="8" fillId="0" borderId="82" xfId="0" applyFont="1" applyFill="1" applyBorder="1" applyAlignment="1">
      <alignment wrapText="1"/>
    </xf>
    <xf numFmtId="0" fontId="7" fillId="0" borderId="83" xfId="2" applyFont="1" applyFill="1" applyBorder="1" applyAlignment="1" applyProtection="1">
      <alignment horizontal="center"/>
    </xf>
    <xf numFmtId="0" fontId="7" fillId="0" borderId="84" xfId="2" applyFont="1" applyFill="1" applyBorder="1" applyProtection="1"/>
    <xf numFmtId="0" fontId="7" fillId="0" borderId="85" xfId="2" applyFont="1" applyFill="1" applyBorder="1" applyProtection="1"/>
    <xf numFmtId="0" fontId="7" fillId="0" borderId="37" xfId="2" applyFont="1" applyFill="1" applyBorder="1" applyAlignment="1" applyProtection="1">
      <alignment vertical="center" wrapText="1"/>
    </xf>
    <xf numFmtId="0" fontId="7" fillId="0" borderId="36" xfId="2" applyFont="1" applyFill="1" applyBorder="1" applyAlignment="1" applyProtection="1">
      <alignment horizontal="center" vertical="center" wrapText="1"/>
    </xf>
    <xf numFmtId="0" fontId="8" fillId="0" borderId="69" xfId="2" applyFont="1" applyFill="1" applyBorder="1" applyProtection="1"/>
    <xf numFmtId="0" fontId="8" fillId="0" borderId="70" xfId="2" applyFont="1" applyFill="1" applyBorder="1" applyProtection="1"/>
    <xf numFmtId="0" fontId="8" fillId="0" borderId="9" xfId="2" applyFont="1" applyFill="1" applyBorder="1" applyAlignment="1" applyProtection="1">
      <alignment horizontal="centerContinuous"/>
    </xf>
    <xf numFmtId="0" fontId="8" fillId="0" borderId="71" xfId="2" applyFont="1" applyFill="1" applyBorder="1" applyProtection="1"/>
    <xf numFmtId="0" fontId="8" fillId="0" borderId="72" xfId="2" applyFont="1" applyFill="1" applyBorder="1" applyProtection="1"/>
    <xf numFmtId="0" fontId="8" fillId="0" borderId="73" xfId="2" applyFont="1" applyFill="1" applyBorder="1" applyProtection="1"/>
    <xf numFmtId="0" fontId="8" fillId="0" borderId="74" xfId="2" applyFont="1" applyFill="1" applyBorder="1" applyProtection="1"/>
    <xf numFmtId="0" fontId="37" fillId="0" borderId="22" xfId="2" applyFont="1" applyFill="1" applyBorder="1"/>
    <xf numFmtId="0" fontId="37" fillId="0" borderId="2" xfId="2" applyFont="1" applyFill="1" applyBorder="1"/>
    <xf numFmtId="0" fontId="7" fillId="0" borderId="51" xfId="2" applyFont="1" applyFill="1" applyBorder="1" applyAlignment="1" applyProtection="1">
      <alignment horizontal="centerContinuous"/>
    </xf>
    <xf numFmtId="0" fontId="8" fillId="0" borderId="21" xfId="0" applyFont="1" applyFill="1" applyBorder="1" applyAlignment="1">
      <alignment wrapText="1"/>
    </xf>
    <xf numFmtId="0" fontId="7" fillId="0" borderId="52" xfId="2" applyFont="1" applyFill="1" applyBorder="1" applyAlignment="1" applyProtection="1">
      <alignment horizontal="centerContinuous"/>
    </xf>
    <xf numFmtId="0" fontId="8" fillId="0" borderId="50" xfId="0" applyFont="1" applyFill="1" applyBorder="1" applyAlignment="1">
      <alignment wrapText="1"/>
    </xf>
    <xf numFmtId="0" fontId="8" fillId="0" borderId="20" xfId="0" applyFont="1" applyFill="1" applyBorder="1" applyAlignment="1">
      <alignment wrapText="1"/>
    </xf>
    <xf numFmtId="0" fontId="7" fillId="0" borderId="53" xfId="2" applyFont="1" applyFill="1" applyBorder="1" applyAlignment="1" applyProtection="1">
      <alignment horizontal="center"/>
    </xf>
    <xf numFmtId="0" fontId="7" fillId="0" borderId="19" xfId="2" applyFont="1" applyFill="1" applyBorder="1" applyAlignment="1" applyProtection="1">
      <alignment vertical="center" wrapText="1"/>
    </xf>
    <xf numFmtId="0" fontId="8" fillId="0" borderId="24" xfId="0" applyFont="1" applyFill="1" applyBorder="1" applyAlignment="1">
      <alignment wrapText="1"/>
    </xf>
    <xf numFmtId="0" fontId="7" fillId="0" borderId="9" xfId="2" applyFont="1" applyFill="1" applyBorder="1" applyAlignment="1" applyProtection="1">
      <alignment vertical="center" wrapText="1"/>
    </xf>
    <xf numFmtId="0" fontId="7" fillId="0" borderId="53" xfId="2" applyFont="1" applyFill="1" applyBorder="1" applyAlignment="1" applyProtection="1">
      <alignment horizontal="centerContinuous"/>
    </xf>
    <xf numFmtId="0" fontId="7" fillId="0" borderId="66" xfId="2" applyFont="1" applyFill="1" applyBorder="1" applyAlignment="1" applyProtection="1">
      <alignment vertical="center" wrapText="1"/>
    </xf>
    <xf numFmtId="0" fontId="9" fillId="0" borderId="62" xfId="2" applyFont="1" applyFill="1" applyBorder="1" applyAlignment="1" applyProtection="1">
      <alignment horizontal="center"/>
    </xf>
    <xf numFmtId="0" fontId="7" fillId="0" borderId="75" xfId="2" applyFont="1" applyFill="1" applyBorder="1" applyProtection="1"/>
    <xf numFmtId="0" fontId="7" fillId="0" borderId="76" xfId="2" applyFont="1" applyFill="1" applyBorder="1" applyProtection="1"/>
    <xf numFmtId="0" fontId="9" fillId="0" borderId="63" xfId="2" applyFont="1" applyFill="1" applyBorder="1" applyAlignment="1" applyProtection="1">
      <alignment horizontal="center"/>
    </xf>
    <xf numFmtId="0" fontId="8" fillId="0" borderId="65" xfId="0" applyFont="1" applyFill="1" applyBorder="1"/>
    <xf numFmtId="0" fontId="9" fillId="0" borderId="0" xfId="0" applyFont="1" applyAlignment="1" applyProtection="1">
      <alignment horizontal="right"/>
    </xf>
    <xf numFmtId="0" fontId="9" fillId="0" borderId="0" xfId="2" applyFont="1" applyBorder="1" applyAlignment="1" applyProtection="1">
      <alignment horizontal="center"/>
    </xf>
    <xf numFmtId="0" fontId="38" fillId="0" borderId="0" xfId="0" applyFont="1" applyAlignment="1">
      <alignment horizontal="left" vertical="center"/>
    </xf>
    <xf numFmtId="0" fontId="7" fillId="0" borderId="0" xfId="2" applyFont="1" applyBorder="1" applyAlignment="1" applyProtection="1">
      <alignment vertical="center"/>
    </xf>
    <xf numFmtId="0" fontId="7" fillId="0" borderId="23" xfId="2" applyFont="1" applyFill="1" applyBorder="1" applyAlignment="1" applyProtection="1">
      <alignment horizontal="center" vertical="center" wrapText="1"/>
    </xf>
    <xf numFmtId="0" fontId="8" fillId="0" borderId="23" xfId="2" applyFont="1" applyFill="1" applyBorder="1" applyAlignment="1" applyProtection="1">
      <alignment horizontal="centerContinuous"/>
    </xf>
    <xf numFmtId="0" fontId="8" fillId="0" borderId="23" xfId="0" applyFont="1" applyFill="1" applyBorder="1" applyAlignment="1">
      <alignment vertical="center" wrapText="1"/>
    </xf>
    <xf numFmtId="0" fontId="8" fillId="0" borderId="25" xfId="2" applyFont="1" applyFill="1" applyBorder="1" applyAlignment="1" applyProtection="1">
      <alignment horizontal="center" vertical="center"/>
    </xf>
    <xf numFmtId="0" fontId="8" fillId="0" borderId="25" xfId="2" applyFont="1" applyBorder="1" applyAlignment="1">
      <alignment horizontal="left" vertical="center"/>
    </xf>
    <xf numFmtId="0" fontId="8" fillId="0" borderId="25" xfId="2" applyFont="1" applyBorder="1" applyAlignment="1">
      <alignment horizontal="left"/>
    </xf>
    <xf numFmtId="0" fontId="7" fillId="0" borderId="3" xfId="2" applyFont="1" applyFill="1" applyBorder="1" applyAlignment="1" applyProtection="1">
      <alignment horizontal="center" vertical="center" wrapText="1"/>
    </xf>
    <xf numFmtId="0" fontId="8" fillId="0" borderId="3" xfId="2" applyFont="1" applyFill="1" applyBorder="1" applyAlignment="1" applyProtection="1">
      <alignment horizontal="centerContinuous" vertical="center"/>
    </xf>
    <xf numFmtId="0" fontId="8" fillId="0" borderId="3" xfId="0" applyFont="1" applyFill="1" applyBorder="1" applyAlignment="1">
      <alignment vertical="center" wrapText="1"/>
    </xf>
    <xf numFmtId="0" fontId="8" fillId="0" borderId="26" xfId="2" applyFont="1" applyFill="1" applyBorder="1" applyAlignment="1" applyProtection="1">
      <alignment horizontal="center" vertical="center"/>
    </xf>
    <xf numFmtId="0" fontId="8" fillId="0" borderId="26" xfId="2" applyFont="1" applyBorder="1" applyAlignment="1">
      <alignment horizontal="left" vertical="center"/>
    </xf>
    <xf numFmtId="0" fontId="8" fillId="0" borderId="26" xfId="2" applyFont="1" applyBorder="1" applyAlignment="1">
      <alignment horizontal="left" wrapText="1"/>
    </xf>
    <xf numFmtId="0" fontId="8" fillId="0" borderId="3" xfId="2" applyFont="1" applyFill="1" applyBorder="1" applyAlignment="1" applyProtection="1">
      <alignment horizontal="centerContinuous"/>
    </xf>
    <xf numFmtId="0" fontId="8" fillId="0" borderId="26" xfId="2" applyFont="1" applyBorder="1" applyAlignment="1">
      <alignment horizontal="left"/>
    </xf>
    <xf numFmtId="0" fontId="8" fillId="0" borderId="3" xfId="2" applyFont="1" applyFill="1" applyBorder="1" applyAlignment="1" applyProtection="1">
      <alignment horizontal="center" vertical="center"/>
    </xf>
    <xf numFmtId="0" fontId="8" fillId="0" borderId="26" xfId="2" applyFont="1" applyBorder="1" applyAlignment="1">
      <alignment horizontal="left" vertical="center" wrapText="1"/>
    </xf>
    <xf numFmtId="0" fontId="9" fillId="0" borderId="55" xfId="2" applyFont="1" applyFill="1" applyBorder="1" applyAlignment="1" applyProtection="1">
      <alignment horizontal="center"/>
    </xf>
    <xf numFmtId="0" fontId="8" fillId="0" borderId="4" xfId="2" applyFont="1" applyBorder="1"/>
    <xf numFmtId="0" fontId="23" fillId="3" borderId="0" xfId="2" applyFont="1" applyFill="1" applyAlignment="1" applyProtection="1">
      <alignment horizontal="center"/>
    </xf>
    <xf numFmtId="0" fontId="23" fillId="3" borderId="9" xfId="2" applyFont="1" applyFill="1" applyBorder="1" applyAlignment="1" applyProtection="1">
      <alignment horizontal="center" vertical="center" wrapText="1"/>
    </xf>
    <xf numFmtId="0" fontId="23" fillId="3" borderId="15" xfId="2" applyFont="1" applyFill="1" applyBorder="1" applyAlignment="1" applyProtection="1">
      <alignment horizontal="center" vertical="center" wrapText="1"/>
    </xf>
    <xf numFmtId="0" fontId="23" fillId="3" borderId="7" xfId="2" applyFont="1" applyFill="1" applyBorder="1" applyAlignment="1" applyProtection="1">
      <alignment horizontal="center" vertical="center" wrapText="1"/>
    </xf>
    <xf numFmtId="0" fontId="23" fillId="3" borderId="13" xfId="2" applyFont="1" applyFill="1" applyBorder="1" applyAlignment="1" applyProtection="1">
      <alignment horizontal="center" vertical="center" wrapText="1"/>
    </xf>
    <xf numFmtId="0" fontId="35" fillId="3" borderId="0" xfId="0" applyFont="1" applyFill="1" applyAlignment="1" applyProtection="1">
      <alignment horizontal="center"/>
    </xf>
    <xf numFmtId="0" fontId="28" fillId="3" borderId="0" xfId="2" applyFont="1" applyFill="1" applyAlignment="1">
      <alignment horizontal="center"/>
    </xf>
    <xf numFmtId="0" fontId="23" fillId="3" borderId="17" xfId="2" applyFont="1" applyFill="1" applyBorder="1" applyAlignment="1" applyProtection="1">
      <alignment horizontal="center"/>
    </xf>
    <xf numFmtId="0" fontId="23" fillId="3" borderId="120" xfId="2" applyFont="1" applyFill="1" applyBorder="1" applyAlignment="1" applyProtection="1">
      <alignment horizontal="center" vertical="center" wrapText="1"/>
    </xf>
    <xf numFmtId="0" fontId="23" fillId="3" borderId="80" xfId="2" applyFont="1" applyFill="1" applyBorder="1" applyAlignment="1" applyProtection="1">
      <alignment horizontal="center"/>
    </xf>
    <xf numFmtId="0" fontId="23" fillId="3" borderId="108" xfId="2" applyFont="1" applyFill="1" applyBorder="1" applyAlignment="1" applyProtection="1">
      <alignment horizontal="center"/>
    </xf>
    <xf numFmtId="0" fontId="36" fillId="3" borderId="0" xfId="0" applyFont="1" applyFill="1" applyAlignment="1">
      <alignment horizontal="center" vertical="center"/>
    </xf>
    <xf numFmtId="0" fontId="23" fillId="3" borderId="46" xfId="2" applyFont="1" applyFill="1" applyBorder="1" applyAlignment="1" applyProtection="1">
      <alignment horizontal="center" vertical="center" wrapText="1"/>
    </xf>
    <xf numFmtId="0" fontId="23" fillId="3" borderId="127" xfId="2" applyFont="1" applyFill="1" applyBorder="1" applyAlignment="1" applyProtection="1">
      <alignment horizontal="center" vertical="center" wrapText="1"/>
    </xf>
    <xf numFmtId="0" fontId="23" fillId="3" borderId="15" xfId="2" applyFont="1" applyFill="1" applyBorder="1" applyAlignment="1" applyProtection="1">
      <alignment horizontal="center"/>
    </xf>
    <xf numFmtId="0" fontId="23" fillId="3" borderId="19" xfId="2" applyFont="1" applyFill="1" applyBorder="1" applyAlignment="1" applyProtection="1">
      <alignment horizontal="center" vertical="center" wrapText="1"/>
    </xf>
    <xf numFmtId="0" fontId="23" fillId="3" borderId="133" xfId="2" applyFont="1" applyFill="1" applyBorder="1" applyAlignment="1" applyProtection="1">
      <alignment horizontal="center" vertical="center" wrapText="1"/>
    </xf>
    <xf numFmtId="0" fontId="23" fillId="3" borderId="18" xfId="2" applyFont="1" applyFill="1" applyBorder="1" applyAlignment="1" applyProtection="1">
      <alignment horizontal="center" vertical="center" wrapText="1"/>
    </xf>
    <xf numFmtId="0" fontId="23" fillId="3" borderId="136" xfId="2" applyFont="1" applyFill="1" applyBorder="1" applyAlignment="1" applyProtection="1">
      <alignment vertical="center" wrapText="1"/>
    </xf>
    <xf numFmtId="0" fontId="34" fillId="3" borderId="92" xfId="0" applyFont="1" applyFill="1" applyBorder="1" applyAlignment="1" applyProtection="1">
      <alignment horizontal="center"/>
    </xf>
    <xf numFmtId="0" fontId="23" fillId="3" borderId="139" xfId="2" applyFont="1" applyFill="1" applyBorder="1" applyAlignment="1" applyProtection="1">
      <alignment horizontal="center" vertical="center" wrapText="1"/>
    </xf>
    <xf numFmtId="0" fontId="23" fillId="3" borderId="0" xfId="2" applyFont="1" applyFill="1" applyAlignment="1" applyProtection="1">
      <alignment horizontal="left"/>
    </xf>
    <xf numFmtId="0" fontId="23" fillId="3" borderId="20" xfId="0" applyFont="1" applyFill="1" applyBorder="1" applyAlignment="1">
      <alignment horizontal="left" wrapText="1"/>
    </xf>
    <xf numFmtId="0" fontId="34" fillId="3" borderId="41" xfId="0" applyFont="1" applyFill="1" applyBorder="1" applyAlignment="1" applyProtection="1">
      <alignment horizontal="left"/>
    </xf>
    <xf numFmtId="0" fontId="25" fillId="3" borderId="0" xfId="0" applyFont="1" applyFill="1" applyAlignment="1" applyProtection="1">
      <alignment horizontal="left"/>
    </xf>
    <xf numFmtId="0" fontId="28" fillId="3" borderId="0" xfId="2" applyFont="1" applyFill="1" applyAlignment="1">
      <alignment horizontal="left"/>
    </xf>
    <xf numFmtId="0" fontId="23" fillId="3" borderId="110" xfId="2" applyFont="1" applyFill="1" applyBorder="1" applyAlignment="1" applyProtection="1">
      <alignment horizontal="center"/>
    </xf>
    <xf numFmtId="0" fontId="23" fillId="3" borderId="115" xfId="2" applyFont="1" applyFill="1" applyBorder="1" applyAlignment="1" applyProtection="1">
      <alignment horizontal="center"/>
    </xf>
    <xf numFmtId="0" fontId="23" fillId="3" borderId="51" xfId="2" applyFont="1" applyFill="1" applyBorder="1" applyAlignment="1" applyProtection="1">
      <alignment horizontal="center"/>
    </xf>
    <xf numFmtId="0" fontId="23" fillId="3" borderId="52" xfId="2" applyFont="1" applyFill="1" applyBorder="1" applyAlignment="1" applyProtection="1">
      <alignment horizontal="center"/>
    </xf>
    <xf numFmtId="0" fontId="23" fillId="3" borderId="90" xfId="2" applyFont="1" applyFill="1" applyBorder="1" applyAlignment="1" applyProtection="1">
      <alignment horizontal="center"/>
    </xf>
    <xf numFmtId="0" fontId="34" fillId="3" borderId="40" xfId="0" applyFont="1" applyFill="1" applyBorder="1" applyAlignment="1" applyProtection="1">
      <alignment horizontal="center"/>
    </xf>
    <xf numFmtId="0" fontId="23" fillId="3" borderId="23" xfId="2" applyFont="1" applyFill="1" applyBorder="1" applyAlignment="1" applyProtection="1">
      <alignment horizontal="center"/>
    </xf>
    <xf numFmtId="0" fontId="23" fillId="3" borderId="3" xfId="2" applyFont="1" applyFill="1" applyBorder="1" applyAlignment="1" applyProtection="1">
      <alignment horizontal="center"/>
    </xf>
    <xf numFmtId="0" fontId="32" fillId="3" borderId="56" xfId="0" applyFont="1" applyFill="1" applyBorder="1" applyAlignment="1">
      <alignment horizontal="center" vertical="center"/>
    </xf>
    <xf numFmtId="0" fontId="32" fillId="3" borderId="0" xfId="0" applyFont="1" applyFill="1" applyAlignment="1" applyProtection="1">
      <alignment horizontal="center"/>
    </xf>
    <xf numFmtId="0" fontId="23" fillId="3" borderId="9" xfId="0" applyFont="1" applyFill="1" applyBorder="1" applyAlignment="1">
      <alignment horizontal="left" wrapText="1"/>
    </xf>
    <xf numFmtId="0" fontId="23" fillId="3" borderId="12" xfId="0" applyFont="1" applyFill="1" applyBorder="1" applyAlignment="1">
      <alignment horizontal="left" wrapText="1"/>
    </xf>
    <xf numFmtId="0" fontId="23" fillId="3" borderId="115" xfId="0" applyFont="1" applyFill="1" applyBorder="1" applyAlignment="1">
      <alignment horizontal="left" wrapText="1"/>
    </xf>
    <xf numFmtId="0" fontId="23" fillId="3" borderId="8" xfId="0" applyFont="1" applyFill="1" applyBorder="1" applyAlignment="1">
      <alignment horizontal="left" wrapText="1"/>
    </xf>
    <xf numFmtId="0" fontId="23" fillId="3" borderId="110" xfId="0" applyFont="1" applyFill="1" applyBorder="1" applyAlignment="1">
      <alignment horizontal="left" wrapText="1"/>
    </xf>
    <xf numFmtId="0" fontId="23" fillId="3" borderId="17" xfId="0" applyFont="1" applyFill="1" applyBorder="1" applyAlignment="1">
      <alignment horizontal="left" wrapText="1"/>
    </xf>
    <xf numFmtId="0" fontId="23" fillId="3" borderId="9" xfId="0" applyFont="1" applyFill="1" applyBorder="1" applyAlignment="1">
      <alignment horizontal="left"/>
    </xf>
    <xf numFmtId="0" fontId="23" fillId="3" borderId="21" xfId="0" applyFont="1" applyFill="1" applyBorder="1" applyAlignment="1">
      <alignment horizontal="left" wrapText="1"/>
    </xf>
    <xf numFmtId="0" fontId="23" fillId="3" borderId="50" xfId="0" applyFont="1" applyFill="1" applyBorder="1" applyAlignment="1">
      <alignment horizontal="left" wrapText="1"/>
    </xf>
    <xf numFmtId="0" fontId="23" fillId="3" borderId="109" xfId="0" applyFont="1" applyFill="1" applyBorder="1" applyAlignment="1">
      <alignment horizontal="left" vertical="center" wrapText="1"/>
    </xf>
    <xf numFmtId="0" fontId="23" fillId="3" borderId="23" xfId="0" applyFont="1" applyFill="1" applyBorder="1" applyAlignment="1">
      <alignment horizontal="left" vertical="center" wrapText="1"/>
    </xf>
    <xf numFmtId="0" fontId="23" fillId="3" borderId="3" xfId="0" applyFont="1" applyFill="1" applyBorder="1" applyAlignment="1">
      <alignment horizontal="left" vertical="center" wrapText="1"/>
    </xf>
    <xf numFmtId="0" fontId="23" fillId="3" borderId="89" xfId="2" applyFont="1" applyFill="1" applyBorder="1" applyAlignment="1" applyProtection="1">
      <alignment horizontal="center" vertical="center"/>
    </xf>
    <xf numFmtId="0" fontId="23" fillId="3" borderId="17" xfId="2" applyFont="1" applyFill="1" applyBorder="1" applyAlignment="1" applyProtection="1">
      <alignment horizontal="center" vertical="center" wrapText="1"/>
    </xf>
    <xf numFmtId="0" fontId="25" fillId="3" borderId="0" xfId="0" applyFont="1" applyFill="1" applyAlignment="1" applyProtection="1">
      <alignment horizontal="center"/>
    </xf>
    <xf numFmtId="0" fontId="26" fillId="3" borderId="0" xfId="2" applyFont="1" applyFill="1"/>
    <xf numFmtId="0" fontId="30" fillId="3" borderId="0" xfId="2" applyFont="1" applyFill="1" applyAlignment="1" applyProtection="1">
      <alignment horizontal="right"/>
    </xf>
    <xf numFmtId="0" fontId="32" fillId="3" borderId="0" xfId="2" applyFont="1" applyFill="1" applyAlignment="1" applyProtection="1">
      <alignment horizontal="right"/>
    </xf>
    <xf numFmtId="0" fontId="23" fillId="3" borderId="116" xfId="2" applyFont="1" applyFill="1" applyBorder="1" applyAlignment="1" applyProtection="1">
      <alignment horizontal="center"/>
    </xf>
    <xf numFmtId="0" fontId="23" fillId="3" borderId="67" xfId="2" applyFont="1" applyFill="1" applyBorder="1" applyProtection="1"/>
    <xf numFmtId="0" fontId="23" fillId="3" borderId="20" xfId="2" applyFont="1" applyFill="1" applyBorder="1" applyAlignment="1" applyProtection="1">
      <alignment horizontal="center"/>
    </xf>
    <xf numFmtId="0" fontId="23" fillId="3" borderId="69" xfId="2" applyFont="1" applyFill="1" applyBorder="1" applyProtection="1"/>
    <xf numFmtId="0" fontId="31" fillId="3" borderId="69" xfId="2" applyFont="1" applyFill="1" applyBorder="1" applyProtection="1"/>
    <xf numFmtId="0" fontId="23" fillId="3" borderId="101" xfId="2" applyFont="1" applyFill="1" applyBorder="1" applyAlignment="1" applyProtection="1">
      <alignment horizontal="center"/>
    </xf>
    <xf numFmtId="0" fontId="23" fillId="3" borderId="97" xfId="2" applyFont="1" applyFill="1" applyBorder="1" applyProtection="1"/>
    <xf numFmtId="0" fontId="23" fillId="3" borderId="113" xfId="2" applyFont="1" applyFill="1" applyBorder="1" applyAlignment="1" applyProtection="1">
      <alignment horizontal="center"/>
    </xf>
    <xf numFmtId="0" fontId="23" fillId="3" borderId="81" xfId="2" applyFont="1" applyFill="1" applyBorder="1" applyProtection="1"/>
    <xf numFmtId="0" fontId="32" fillId="3" borderId="112" xfId="2" applyFont="1" applyFill="1" applyBorder="1" applyAlignment="1" applyProtection="1">
      <alignment horizontal="center"/>
    </xf>
    <xf numFmtId="0" fontId="23" fillId="3" borderId="56" xfId="2" applyFont="1" applyFill="1" applyBorder="1" applyProtection="1"/>
    <xf numFmtId="0" fontId="23" fillId="3" borderId="107" xfId="2" applyFont="1" applyFill="1" applyBorder="1" applyProtection="1"/>
    <xf numFmtId="0" fontId="31" fillId="3" borderId="67" xfId="2" applyFont="1" applyFill="1" applyBorder="1" applyProtection="1"/>
    <xf numFmtId="0" fontId="23" fillId="3" borderId="74" xfId="2" applyFont="1" applyFill="1" applyBorder="1" applyProtection="1"/>
    <xf numFmtId="0" fontId="23" fillId="3" borderId="121" xfId="2" applyFont="1" applyFill="1" applyBorder="1" applyAlignment="1" applyProtection="1">
      <alignment horizontal="center"/>
    </xf>
    <xf numFmtId="0" fontId="31" fillId="3" borderId="122" xfId="2" applyFont="1" applyFill="1" applyBorder="1" applyProtection="1"/>
    <xf numFmtId="0" fontId="23" fillId="3" borderId="123" xfId="2" applyFont="1" applyFill="1" applyBorder="1" applyProtection="1"/>
    <xf numFmtId="0" fontId="32" fillId="3" borderId="31" xfId="2" applyFont="1" applyFill="1" applyBorder="1" applyAlignment="1" applyProtection="1">
      <alignment horizontal="center"/>
    </xf>
    <xf numFmtId="0" fontId="23" fillId="3" borderId="122" xfId="2" applyFont="1" applyFill="1" applyBorder="1" applyProtection="1"/>
    <xf numFmtId="0" fontId="31" fillId="3" borderId="81" xfId="2" applyFont="1" applyFill="1" applyBorder="1" applyProtection="1"/>
    <xf numFmtId="0" fontId="23" fillId="3" borderId="77" xfId="2" applyFont="1" applyFill="1" applyBorder="1" applyAlignment="1" applyProtection="1">
      <alignment horizontal="center"/>
    </xf>
    <xf numFmtId="0" fontId="31" fillId="3" borderId="81" xfId="0" applyFont="1" applyFill="1" applyBorder="1" applyAlignment="1">
      <alignment wrapText="1"/>
    </xf>
    <xf numFmtId="0" fontId="23" fillId="3" borderId="81" xfId="0" applyFont="1" applyFill="1" applyBorder="1" applyAlignment="1">
      <alignment wrapText="1"/>
    </xf>
    <xf numFmtId="0" fontId="31" fillId="3" borderId="78" xfId="2" applyFont="1" applyFill="1" applyBorder="1" applyProtection="1"/>
    <xf numFmtId="0" fontId="23" fillId="3" borderId="78" xfId="2" applyFont="1" applyFill="1" applyBorder="1" applyProtection="1"/>
    <xf numFmtId="0" fontId="23" fillId="3" borderId="82" xfId="2" applyFont="1" applyFill="1" applyBorder="1" applyProtection="1"/>
    <xf numFmtId="0" fontId="23" fillId="3" borderId="83" xfId="2" applyFont="1" applyFill="1" applyBorder="1" applyAlignment="1" applyProtection="1">
      <alignment horizontal="center"/>
    </xf>
    <xf numFmtId="0" fontId="23" fillId="3" borderId="31" xfId="2" applyFont="1" applyFill="1" applyBorder="1" applyAlignment="1" applyProtection="1">
      <alignment horizontal="center"/>
    </xf>
    <xf numFmtId="0" fontId="31" fillId="3" borderId="84" xfId="2" applyFont="1" applyFill="1" applyBorder="1" applyProtection="1"/>
    <xf numFmtId="0" fontId="23" fillId="3" borderId="84" xfId="2" applyFont="1" applyFill="1" applyBorder="1" applyProtection="1"/>
    <xf numFmtId="0" fontId="23" fillId="3" borderId="22" xfId="2" applyFont="1" applyFill="1" applyBorder="1" applyAlignment="1" applyProtection="1">
      <alignment horizontal="center"/>
    </xf>
    <xf numFmtId="0" fontId="31" fillId="3" borderId="22" xfId="2" applyFont="1" applyFill="1" applyBorder="1" applyProtection="1"/>
    <xf numFmtId="0" fontId="23" fillId="3" borderId="2" xfId="2" applyFont="1" applyFill="1" applyBorder="1" applyProtection="1"/>
    <xf numFmtId="0" fontId="31" fillId="3" borderId="69" xfId="0" applyFont="1" applyFill="1" applyBorder="1" applyAlignment="1">
      <alignment wrapText="1"/>
    </xf>
    <xf numFmtId="0" fontId="23" fillId="3" borderId="70" xfId="0" applyFont="1" applyFill="1" applyBorder="1" applyAlignment="1">
      <alignment wrapText="1"/>
    </xf>
    <xf numFmtId="0" fontId="31" fillId="3" borderId="97" xfId="0" applyFont="1" applyFill="1" applyBorder="1" applyAlignment="1">
      <alignment wrapText="1"/>
    </xf>
    <xf numFmtId="0" fontId="23" fillId="3" borderId="97" xfId="0" applyFont="1" applyFill="1" applyBorder="1" applyAlignment="1">
      <alignment wrapText="1"/>
    </xf>
    <xf numFmtId="0" fontId="23" fillId="3" borderId="126" xfId="2" applyFont="1" applyFill="1" applyBorder="1" applyAlignment="1" applyProtection="1">
      <alignment horizontal="center"/>
    </xf>
    <xf numFmtId="0" fontId="31" fillId="3" borderId="56" xfId="2" applyFont="1" applyFill="1" applyBorder="1" applyProtection="1"/>
    <xf numFmtId="0" fontId="23" fillId="3" borderId="69" xfId="0" applyFont="1" applyFill="1" applyBorder="1" applyAlignment="1">
      <alignment wrapText="1"/>
    </xf>
    <xf numFmtId="0" fontId="23" fillId="3" borderId="129" xfId="2" applyFont="1" applyFill="1" applyBorder="1" applyAlignment="1" applyProtection="1">
      <alignment horizontal="center" vertical="center"/>
    </xf>
    <xf numFmtId="0" fontId="23" fillId="3" borderId="70" xfId="2" applyFont="1" applyFill="1" applyBorder="1" applyProtection="1"/>
    <xf numFmtId="0" fontId="23" fillId="3" borderId="10" xfId="2" applyFont="1" applyFill="1" applyBorder="1" applyAlignment="1" applyProtection="1">
      <alignment horizontal="center"/>
    </xf>
    <xf numFmtId="0" fontId="31" fillId="3" borderId="71" xfId="2" applyFont="1" applyFill="1" applyBorder="1" applyProtection="1"/>
    <xf numFmtId="0" fontId="23" fillId="3" borderId="71" xfId="2" applyFont="1" applyFill="1" applyBorder="1" applyProtection="1"/>
    <xf numFmtId="0" fontId="23" fillId="3" borderId="128" xfId="2" applyFont="1" applyFill="1" applyBorder="1" applyAlignment="1" applyProtection="1">
      <alignment horizontal="center"/>
    </xf>
    <xf numFmtId="0" fontId="23" fillId="3" borderId="72" xfId="2" applyFont="1" applyFill="1" applyBorder="1" applyProtection="1"/>
    <xf numFmtId="0" fontId="23" fillId="3" borderId="132" xfId="2" applyFont="1" applyFill="1" applyBorder="1" applyAlignment="1" applyProtection="1">
      <alignment horizontal="center"/>
    </xf>
    <xf numFmtId="0" fontId="23" fillId="3" borderId="111" xfId="2" applyFont="1" applyFill="1" applyBorder="1" applyProtection="1"/>
    <xf numFmtId="0" fontId="23" fillId="3" borderId="88" xfId="2" applyFont="1" applyFill="1" applyBorder="1" applyAlignment="1" applyProtection="1">
      <alignment horizontal="center" vertical="center"/>
    </xf>
    <xf numFmtId="0" fontId="33" fillId="3" borderId="22" xfId="2" applyFont="1" applyFill="1" applyBorder="1"/>
    <xf numFmtId="0" fontId="28" fillId="3" borderId="2" xfId="2" applyFont="1" applyFill="1" applyBorder="1"/>
    <xf numFmtId="0" fontId="23" fillId="3" borderId="15" xfId="0" applyFont="1" applyFill="1" applyBorder="1" applyAlignment="1">
      <alignment horizontal="center" vertical="center" wrapText="1"/>
    </xf>
    <xf numFmtId="0" fontId="23" fillId="3" borderId="135" xfId="2" applyFont="1" applyFill="1" applyBorder="1" applyAlignment="1" applyProtection="1">
      <alignment horizontal="center"/>
    </xf>
    <xf numFmtId="0" fontId="23" fillId="3" borderId="118" xfId="2" applyFont="1" applyFill="1" applyBorder="1" applyProtection="1"/>
    <xf numFmtId="0" fontId="23" fillId="3" borderId="134" xfId="2" applyFont="1" applyFill="1" applyBorder="1" applyAlignment="1" applyProtection="1">
      <alignment horizontal="center"/>
    </xf>
    <xf numFmtId="0" fontId="32" fillId="3" borderId="46" xfId="2" applyFont="1" applyFill="1" applyBorder="1" applyAlignment="1" applyProtection="1">
      <alignment horizontal="center"/>
    </xf>
    <xf numFmtId="0" fontId="23" fillId="3" borderId="137" xfId="2" applyFont="1" applyFill="1" applyBorder="1" applyAlignment="1" applyProtection="1">
      <alignment horizontal="center"/>
    </xf>
    <xf numFmtId="0" fontId="32" fillId="3" borderId="138" xfId="2" applyFont="1" applyFill="1" applyBorder="1" applyAlignment="1" applyProtection="1">
      <alignment horizontal="center"/>
    </xf>
    <xf numFmtId="0" fontId="32" fillId="3" borderId="63" xfId="2" applyFont="1" applyFill="1" applyBorder="1" applyAlignment="1" applyProtection="1">
      <alignment horizontal="center"/>
    </xf>
    <xf numFmtId="0" fontId="31" fillId="3" borderId="75" xfId="2" applyFont="1" applyFill="1" applyBorder="1" applyProtection="1"/>
    <xf numFmtId="0" fontId="23" fillId="3" borderId="76" xfId="2" applyFont="1" applyFill="1" applyBorder="1" applyProtection="1"/>
    <xf numFmtId="0" fontId="31" fillId="3" borderId="65" xfId="0" applyFont="1" applyFill="1" applyBorder="1"/>
    <xf numFmtId="0" fontId="23" fillId="3" borderId="60" xfId="0" applyFont="1" applyFill="1" applyBorder="1"/>
    <xf numFmtId="0" fontId="23" fillId="3" borderId="25" xfId="2" applyFont="1" applyFill="1" applyBorder="1" applyAlignment="1" applyProtection="1">
      <alignment horizontal="center" vertical="center"/>
    </xf>
    <xf numFmtId="0" fontId="31" fillId="3" borderId="25" xfId="2" applyFont="1" applyFill="1" applyBorder="1" applyAlignment="1">
      <alignment horizontal="left" vertical="center"/>
    </xf>
    <xf numFmtId="0" fontId="23" fillId="3" borderId="25" xfId="2" applyFont="1" applyFill="1" applyBorder="1" applyAlignment="1">
      <alignment horizontal="left"/>
    </xf>
    <xf numFmtId="0" fontId="23" fillId="3" borderId="26" xfId="2" applyFont="1" applyFill="1" applyBorder="1" applyAlignment="1" applyProtection="1">
      <alignment horizontal="center" vertical="center"/>
    </xf>
    <xf numFmtId="0" fontId="31" fillId="3" borderId="26" xfId="2" applyFont="1" applyFill="1" applyBorder="1" applyAlignment="1">
      <alignment horizontal="left" vertical="center"/>
    </xf>
    <xf numFmtId="0" fontId="23" fillId="3" borderId="26" xfId="2" applyFont="1" applyFill="1" applyBorder="1" applyAlignment="1">
      <alignment horizontal="left" vertical="center"/>
    </xf>
    <xf numFmtId="0" fontId="23" fillId="3" borderId="26" xfId="2" applyFont="1" applyFill="1" applyBorder="1" applyAlignment="1">
      <alignment horizontal="left" wrapText="1"/>
    </xf>
    <xf numFmtId="0" fontId="23" fillId="3" borderId="26" xfId="2" applyFont="1" applyFill="1" applyBorder="1" applyAlignment="1">
      <alignment horizontal="left"/>
    </xf>
    <xf numFmtId="0" fontId="23" fillId="3" borderId="26" xfId="2" applyFont="1" applyFill="1" applyBorder="1" applyAlignment="1">
      <alignment horizontal="left" vertical="center" wrapText="1"/>
    </xf>
    <xf numFmtId="0" fontId="23" fillId="3" borderId="119" xfId="2" applyFont="1" applyFill="1" applyBorder="1" applyAlignment="1" applyProtection="1">
      <alignment horizontal="center" vertical="center"/>
    </xf>
    <xf numFmtId="0" fontId="39" fillId="3" borderId="71" xfId="2" applyFont="1" applyFill="1" applyBorder="1" applyAlignment="1">
      <alignment horizontal="center"/>
    </xf>
    <xf numFmtId="0" fontId="23" fillId="3" borderId="4" xfId="2" applyFont="1" applyFill="1" applyBorder="1"/>
    <xf numFmtId="0" fontId="40" fillId="3" borderId="146" xfId="0" applyFont="1" applyFill="1" applyBorder="1" applyAlignment="1">
      <alignment vertical="center"/>
    </xf>
    <xf numFmtId="0" fontId="40" fillId="3" borderId="147" xfId="0" applyFont="1" applyFill="1" applyBorder="1" applyAlignment="1">
      <alignment vertical="center"/>
    </xf>
    <xf numFmtId="0" fontId="23" fillId="3" borderId="114" xfId="0" applyFont="1" applyFill="1" applyBorder="1" applyAlignment="1">
      <alignment horizontal="left" wrapText="1"/>
    </xf>
    <xf numFmtId="0" fontId="41" fillId="4" borderId="148" xfId="0" applyFont="1" applyFill="1" applyBorder="1" applyAlignment="1">
      <alignment horizontal="center" vertical="center" wrapText="1"/>
    </xf>
    <xf numFmtId="0" fontId="42" fillId="4" borderId="149" xfId="0" applyFont="1" applyFill="1" applyBorder="1" applyAlignment="1">
      <alignment horizontal="center" vertical="center" wrapText="1"/>
    </xf>
    <xf numFmtId="0" fontId="6" fillId="0" borderId="150" xfId="0" applyFont="1" applyBorder="1" applyAlignment="1">
      <alignment horizontal="center" vertical="center" wrapText="1"/>
    </xf>
    <xf numFmtId="0" fontId="43" fillId="0" borderId="151" xfId="0" applyFont="1" applyBorder="1" applyAlignment="1">
      <alignment horizontal="center" vertical="center"/>
    </xf>
    <xf numFmtId="0" fontId="6" fillId="0" borderId="151" xfId="0" applyFont="1" applyBorder="1" applyAlignment="1">
      <alignment horizontal="left" vertical="center" wrapText="1"/>
    </xf>
    <xf numFmtId="0" fontId="6" fillId="0" borderId="151" xfId="0" applyFont="1" applyBorder="1" applyAlignment="1">
      <alignment horizontal="left" vertical="center"/>
    </xf>
    <xf numFmtId="0" fontId="6" fillId="0" borderId="152" xfId="0" applyFont="1" applyBorder="1" applyAlignment="1">
      <alignment horizontal="center" vertical="center" wrapText="1"/>
    </xf>
    <xf numFmtId="0" fontId="43" fillId="0" borderId="153" xfId="0" applyFont="1" applyBorder="1" applyAlignment="1">
      <alignment horizontal="center" vertical="center"/>
    </xf>
    <xf numFmtId="0" fontId="6" fillId="0" borderId="153" xfId="0" applyFont="1" applyBorder="1" applyAlignment="1">
      <alignment horizontal="left" vertical="center" wrapText="1"/>
    </xf>
    <xf numFmtId="0" fontId="6" fillId="0" borderId="151" xfId="0" applyFont="1" applyBorder="1" applyAlignment="1">
      <alignment horizontal="center" vertical="center"/>
    </xf>
    <xf numFmtId="0" fontId="43" fillId="0" borderId="151" xfId="0" applyFont="1" applyBorder="1" applyAlignment="1">
      <alignment horizontal="left" vertical="center" wrapText="1"/>
    </xf>
    <xf numFmtId="0" fontId="43" fillId="0" borderId="151" xfId="0" applyFont="1" applyBorder="1" applyAlignment="1">
      <alignment horizontal="justify" vertical="center"/>
    </xf>
    <xf numFmtId="0" fontId="43" fillId="0" borderId="151" xfId="0" applyFont="1" applyBorder="1" applyAlignment="1">
      <alignment horizontal="justify" vertical="center" wrapText="1"/>
    </xf>
    <xf numFmtId="0" fontId="43" fillId="0" borderId="153" xfId="0" applyFont="1" applyBorder="1" applyAlignment="1">
      <alignment horizontal="justify" vertical="center" wrapText="1"/>
    </xf>
    <xf numFmtId="0" fontId="44" fillId="0" borderId="151" xfId="0" applyFont="1" applyBorder="1" applyAlignment="1">
      <alignment horizontal="center" vertical="center"/>
    </xf>
    <xf numFmtId="0" fontId="43" fillId="0" borderId="150" xfId="0" applyFont="1" applyBorder="1" applyAlignment="1">
      <alignment horizontal="center" vertical="center" wrapText="1"/>
    </xf>
    <xf numFmtId="0" fontId="28" fillId="3" borderId="143" xfId="2" applyFont="1" applyFill="1" applyBorder="1" applyAlignment="1">
      <alignment horizontal="center"/>
    </xf>
    <xf numFmtId="0" fontId="28" fillId="3" borderId="144" xfId="2" applyFont="1" applyFill="1" applyBorder="1" applyAlignment="1">
      <alignment horizontal="center"/>
    </xf>
    <xf numFmtId="0" fontId="28" fillId="3" borderId="145" xfId="2" applyFont="1" applyFill="1" applyBorder="1" applyAlignment="1">
      <alignment horizontal="center"/>
    </xf>
    <xf numFmtId="0" fontId="23" fillId="3" borderId="32" xfId="2" applyFont="1" applyFill="1" applyBorder="1" applyAlignment="1" applyProtection="1">
      <alignment horizontal="center" vertical="center"/>
    </xf>
    <xf numFmtId="0" fontId="23" fillId="3" borderId="33" xfId="2" applyFont="1" applyFill="1" applyBorder="1" applyAlignment="1" applyProtection="1">
      <alignment horizontal="center" vertical="center"/>
    </xf>
    <xf numFmtId="0" fontId="23" fillId="3" borderId="34" xfId="2" applyFont="1" applyFill="1" applyBorder="1" applyAlignment="1" applyProtection="1">
      <alignment horizontal="center" vertical="center"/>
    </xf>
    <xf numFmtId="0" fontId="23" fillId="3" borderId="35" xfId="2" applyFont="1" applyFill="1" applyBorder="1" applyAlignment="1" applyProtection="1">
      <alignment horizontal="center" vertical="center"/>
    </xf>
    <xf numFmtId="0" fontId="23" fillId="3" borderId="57" xfId="2" applyFont="1" applyFill="1" applyBorder="1" applyAlignment="1" applyProtection="1">
      <alignment horizontal="left" vertical="center"/>
    </xf>
    <xf numFmtId="0" fontId="23" fillId="3" borderId="49" xfId="2" applyFont="1" applyFill="1" applyBorder="1" applyAlignment="1" applyProtection="1">
      <alignment horizontal="left" vertical="center"/>
    </xf>
    <xf numFmtId="0" fontId="23" fillId="3" borderId="59" xfId="2" applyFont="1" applyFill="1" applyBorder="1" applyAlignment="1" applyProtection="1">
      <alignment horizontal="center" vertical="center"/>
    </xf>
    <xf numFmtId="0" fontId="23" fillId="3" borderId="56" xfId="2" applyFont="1" applyFill="1" applyBorder="1" applyAlignment="1" applyProtection="1">
      <alignment horizontal="center" vertical="center"/>
    </xf>
    <xf numFmtId="0" fontId="31" fillId="3" borderId="58" xfId="2" applyFont="1" applyFill="1" applyBorder="1" applyAlignment="1" applyProtection="1">
      <alignment horizontal="center" vertical="center"/>
    </xf>
    <xf numFmtId="0" fontId="31" fillId="3" borderId="55" xfId="2" applyFont="1" applyFill="1" applyBorder="1" applyAlignment="1" applyProtection="1">
      <alignment horizontal="center" vertical="center"/>
    </xf>
    <xf numFmtId="0" fontId="23" fillId="3" borderId="58" xfId="2" applyFont="1" applyFill="1" applyBorder="1" applyAlignment="1" applyProtection="1">
      <alignment horizontal="center" vertical="center"/>
    </xf>
    <xf numFmtId="0" fontId="23" fillId="3" borderId="55" xfId="2" applyFont="1" applyFill="1" applyBorder="1" applyAlignment="1" applyProtection="1">
      <alignment horizontal="center" vertical="center"/>
    </xf>
    <xf numFmtId="0" fontId="23" fillId="3" borderId="30" xfId="2" applyFont="1" applyFill="1" applyBorder="1" applyAlignment="1" applyProtection="1">
      <alignment horizontal="center" vertical="center" wrapText="1"/>
    </xf>
    <xf numFmtId="0" fontId="23" fillId="3" borderId="27" xfId="2" applyFont="1" applyFill="1" applyBorder="1" applyAlignment="1" applyProtection="1">
      <alignment horizontal="center" vertical="center" wrapText="1"/>
    </xf>
    <xf numFmtId="0" fontId="23" fillId="3" borderId="66" xfId="2" applyFont="1" applyFill="1" applyBorder="1" applyAlignment="1" applyProtection="1">
      <alignment horizontal="center" vertical="center" wrapText="1"/>
    </xf>
    <xf numFmtId="0" fontId="32" fillId="3" borderId="14" xfId="2" applyFont="1" applyFill="1" applyBorder="1" applyAlignment="1" applyProtection="1">
      <alignment horizontal="right"/>
    </xf>
    <xf numFmtId="0" fontId="32" fillId="3" borderId="29" xfId="2" applyFont="1" applyFill="1" applyBorder="1" applyAlignment="1" applyProtection="1">
      <alignment horizontal="right"/>
    </xf>
    <xf numFmtId="0" fontId="34" fillId="3" borderId="140" xfId="0" applyFont="1" applyFill="1" applyBorder="1" applyAlignment="1" applyProtection="1">
      <alignment horizontal="center"/>
    </xf>
    <xf numFmtId="0" fontId="34" fillId="3" borderId="64" xfId="0" applyFont="1" applyFill="1" applyBorder="1" applyAlignment="1" applyProtection="1">
      <alignment horizontal="center"/>
    </xf>
    <xf numFmtId="0" fontId="35" fillId="3" borderId="0" xfId="0" applyFont="1" applyFill="1" applyBorder="1" applyAlignment="1" applyProtection="1">
      <alignment horizontal="center"/>
    </xf>
    <xf numFmtId="0" fontId="25" fillId="3" borderId="0" xfId="0" applyFont="1" applyFill="1" applyAlignment="1" applyProtection="1">
      <alignment horizontal="center"/>
    </xf>
    <xf numFmtId="0" fontId="23" fillId="3" borderId="28" xfId="2" applyFont="1" applyFill="1" applyBorder="1" applyAlignment="1" applyProtection="1">
      <alignment horizontal="center" vertical="center" wrapText="1"/>
    </xf>
    <xf numFmtId="0" fontId="23" fillId="3" borderId="12" xfId="2" applyFont="1" applyFill="1" applyBorder="1" applyAlignment="1" applyProtection="1">
      <alignment horizontal="center" vertical="center" wrapText="1"/>
    </xf>
    <xf numFmtId="0" fontId="23" fillId="3" borderId="48" xfId="2" applyFont="1" applyFill="1" applyBorder="1" applyAlignment="1" applyProtection="1">
      <alignment horizontal="center" vertical="center" wrapText="1"/>
    </xf>
    <xf numFmtId="0" fontId="23" fillId="3" borderId="17" xfId="2" applyFont="1" applyFill="1" applyBorder="1" applyAlignment="1" applyProtection="1">
      <alignment horizontal="center" vertical="center" wrapText="1"/>
    </xf>
    <xf numFmtId="0" fontId="23" fillId="3" borderId="89" xfId="2" applyFont="1" applyFill="1" applyBorder="1" applyAlignment="1" applyProtection="1">
      <alignment horizontal="center" vertical="center"/>
    </xf>
    <xf numFmtId="0" fontId="23" fillId="3" borderId="89" xfId="0" applyFont="1" applyFill="1" applyBorder="1" applyAlignment="1">
      <alignment horizontal="center" vertical="center" wrapText="1"/>
    </xf>
    <xf numFmtId="0" fontId="23" fillId="3" borderId="131" xfId="2" applyFont="1" applyFill="1" applyBorder="1" applyAlignment="1" applyProtection="1">
      <alignment horizontal="center" vertical="center"/>
    </xf>
    <xf numFmtId="0" fontId="23" fillId="3" borderId="124" xfId="2" applyFont="1" applyFill="1" applyBorder="1" applyAlignment="1" applyProtection="1">
      <alignment horizontal="center" vertical="center"/>
    </xf>
    <xf numFmtId="0" fontId="23" fillId="3" borderId="130" xfId="2" applyFont="1" applyFill="1" applyBorder="1" applyAlignment="1" applyProtection="1">
      <alignment horizontal="center" vertical="center"/>
    </xf>
    <xf numFmtId="0" fontId="23" fillId="3" borderId="90" xfId="2" applyFont="1" applyFill="1" applyBorder="1" applyAlignment="1" applyProtection="1">
      <alignment horizontal="center" vertical="center"/>
    </xf>
    <xf numFmtId="0" fontId="23" fillId="3" borderId="44" xfId="2" applyFont="1" applyFill="1" applyBorder="1" applyAlignment="1" applyProtection="1">
      <alignment horizontal="center" vertical="center" wrapText="1"/>
    </xf>
    <xf numFmtId="0" fontId="32" fillId="3" borderId="93" xfId="2" applyFont="1" applyFill="1" applyBorder="1" applyAlignment="1" applyProtection="1">
      <alignment horizontal="right"/>
    </xf>
    <xf numFmtId="0" fontId="32" fillId="3" borderId="94" xfId="2" applyFont="1" applyFill="1" applyBorder="1" applyAlignment="1" applyProtection="1">
      <alignment horizontal="right"/>
    </xf>
    <xf numFmtId="0" fontId="23" fillId="3" borderId="37" xfId="2" applyFont="1" applyFill="1" applyBorder="1" applyAlignment="1" applyProtection="1">
      <alignment horizontal="center" vertical="center" wrapText="1"/>
    </xf>
    <xf numFmtId="0" fontId="32" fillId="3" borderId="47" xfId="2" applyFont="1" applyFill="1" applyBorder="1" applyAlignment="1" applyProtection="1">
      <alignment horizontal="right"/>
    </xf>
    <xf numFmtId="0" fontId="23" fillId="3" borderId="125" xfId="2" applyFont="1" applyFill="1" applyBorder="1" applyAlignment="1" applyProtection="1">
      <alignment horizontal="center" vertical="center" wrapText="1"/>
    </xf>
    <xf numFmtId="0" fontId="23" fillId="3" borderId="141" xfId="2" applyFont="1" applyFill="1" applyBorder="1" applyAlignment="1" applyProtection="1">
      <alignment horizontal="center" vertical="center" wrapText="1"/>
    </xf>
    <xf numFmtId="0" fontId="23" fillId="3" borderId="142" xfId="2" applyFont="1" applyFill="1" applyBorder="1" applyAlignment="1" applyProtection="1">
      <alignment horizontal="center" vertical="center" wrapText="1"/>
    </xf>
    <xf numFmtId="0" fontId="29" fillId="3" borderId="0" xfId="2" applyFont="1" applyFill="1" applyAlignment="1" applyProtection="1">
      <alignment horizontal="center"/>
    </xf>
    <xf numFmtId="0" fontId="23" fillId="3" borderId="44" xfId="2" applyFont="1" applyFill="1" applyBorder="1" applyAlignment="1" applyProtection="1">
      <alignment horizontal="center" vertical="center"/>
    </xf>
    <xf numFmtId="0" fontId="23" fillId="3" borderId="66" xfId="2" applyFont="1" applyFill="1" applyBorder="1" applyAlignment="1" applyProtection="1">
      <alignment horizontal="center" vertical="center"/>
    </xf>
    <xf numFmtId="0" fontId="23" fillId="3" borderId="42" xfId="2" applyFont="1" applyFill="1" applyBorder="1" applyAlignment="1" applyProtection="1">
      <alignment horizontal="center" vertical="center"/>
    </xf>
    <xf numFmtId="0" fontId="23" fillId="3" borderId="117" xfId="2" applyFont="1" applyFill="1" applyBorder="1" applyAlignment="1" applyProtection="1">
      <alignment horizontal="center" vertical="center"/>
    </xf>
    <xf numFmtId="0" fontId="23" fillId="3" borderId="42" xfId="2" applyFont="1" applyFill="1" applyBorder="1" applyAlignment="1" applyProtection="1">
      <alignment horizontal="left" vertical="center"/>
    </xf>
    <xf numFmtId="0" fontId="23" fillId="3" borderId="117" xfId="2" applyFont="1" applyFill="1" applyBorder="1" applyAlignment="1" applyProtection="1">
      <alignment horizontal="left" vertical="center"/>
    </xf>
    <xf numFmtId="0" fontId="23" fillId="3" borderId="54" xfId="2" applyFont="1" applyFill="1" applyBorder="1" applyAlignment="1" applyProtection="1">
      <alignment horizontal="center" vertical="center"/>
    </xf>
    <xf numFmtId="0" fontId="23" fillId="3" borderId="86" xfId="2" applyFont="1" applyFill="1" applyBorder="1" applyAlignment="1" applyProtection="1">
      <alignment horizontal="center" vertical="center"/>
    </xf>
    <xf numFmtId="0" fontId="23" fillId="3" borderId="64" xfId="2" applyFont="1" applyFill="1" applyBorder="1" applyAlignment="1" applyProtection="1">
      <alignment horizontal="center" vertical="center"/>
    </xf>
    <xf numFmtId="0" fontId="23" fillId="3" borderId="1" xfId="2" applyFont="1" applyFill="1" applyBorder="1" applyAlignment="1" applyProtection="1">
      <alignment horizontal="center" vertical="center"/>
    </xf>
    <xf numFmtId="0" fontId="25" fillId="3" borderId="0" xfId="2" applyFont="1" applyFill="1" applyAlignment="1" applyProtection="1">
      <alignment horizontal="center"/>
    </xf>
    <xf numFmtId="0" fontId="27" fillId="3" borderId="0" xfId="2" applyFont="1" applyFill="1" applyAlignment="1" applyProtection="1">
      <alignment horizontal="center"/>
    </xf>
    <xf numFmtId="0" fontId="32" fillId="3" borderId="0" xfId="2" applyFont="1" applyFill="1" applyAlignment="1" applyProtection="1">
      <alignment horizontal="center"/>
    </xf>
    <xf numFmtId="0" fontId="23" fillId="3" borderId="0" xfId="2" applyFont="1" applyFill="1" applyBorder="1" applyAlignment="1" applyProtection="1">
      <alignment horizontal="center"/>
    </xf>
    <xf numFmtId="0" fontId="7" fillId="2" borderId="59" xfId="2" applyFont="1" applyFill="1" applyBorder="1" applyAlignment="1" applyProtection="1">
      <alignment horizontal="center" vertical="center"/>
    </xf>
    <xf numFmtId="0" fontId="7" fillId="2" borderId="56" xfId="2" applyFont="1" applyFill="1" applyBorder="1" applyAlignment="1" applyProtection="1">
      <alignment horizontal="center" vertical="center"/>
    </xf>
    <xf numFmtId="0" fontId="7" fillId="2" borderId="58" xfId="2" applyFont="1" applyFill="1" applyBorder="1" applyAlignment="1" applyProtection="1">
      <alignment horizontal="center" vertical="center"/>
    </xf>
    <xf numFmtId="0" fontId="7" fillId="2" borderId="55" xfId="2" applyFont="1" applyFill="1" applyBorder="1" applyAlignment="1" applyProtection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9" fillId="0" borderId="14" xfId="2" applyFont="1" applyFill="1" applyBorder="1" applyAlignment="1" applyProtection="1">
      <alignment horizontal="right"/>
    </xf>
    <xf numFmtId="0" fontId="9" fillId="0" borderId="29" xfId="2" applyFont="1" applyFill="1" applyBorder="1" applyAlignment="1" applyProtection="1">
      <alignment horizontal="right"/>
    </xf>
    <xf numFmtId="0" fontId="9" fillId="0" borderId="39" xfId="0" applyFont="1" applyFill="1" applyBorder="1" applyAlignment="1" applyProtection="1">
      <alignment horizontal="right"/>
    </xf>
    <xf numFmtId="0" fontId="9" fillId="0" borderId="40" xfId="0" applyFont="1" applyFill="1" applyBorder="1" applyAlignment="1" applyProtection="1">
      <alignment horizontal="right"/>
    </xf>
    <xf numFmtId="0" fontId="9" fillId="0" borderId="41" xfId="0" applyFont="1" applyFill="1" applyBorder="1" applyAlignment="1" applyProtection="1">
      <alignment horizontal="right"/>
    </xf>
    <xf numFmtId="0" fontId="7" fillId="2" borderId="32" xfId="2" applyFont="1" applyFill="1" applyBorder="1" applyAlignment="1" applyProtection="1">
      <alignment horizontal="center" vertical="center"/>
    </xf>
    <xf numFmtId="0" fontId="7" fillId="2" borderId="33" xfId="2" applyFont="1" applyFill="1" applyBorder="1" applyAlignment="1" applyProtection="1">
      <alignment horizontal="center" vertical="center"/>
    </xf>
    <xf numFmtId="0" fontId="7" fillId="2" borderId="34" xfId="2" applyFont="1" applyFill="1" applyBorder="1" applyAlignment="1" applyProtection="1">
      <alignment horizontal="center" vertical="center"/>
    </xf>
    <xf numFmtId="0" fontId="7" fillId="2" borderId="35" xfId="2" applyFont="1" applyFill="1" applyBorder="1" applyAlignment="1" applyProtection="1">
      <alignment horizontal="center" vertical="center"/>
    </xf>
    <xf numFmtId="0" fontId="7" fillId="2" borderId="57" xfId="2" applyFont="1" applyFill="1" applyBorder="1" applyAlignment="1" applyProtection="1">
      <alignment horizontal="center" vertical="center"/>
    </xf>
    <xf numFmtId="0" fontId="7" fillId="2" borderId="49" xfId="2" applyFont="1" applyFill="1" applyBorder="1" applyAlignment="1" applyProtection="1">
      <alignment horizontal="center" vertical="center"/>
    </xf>
    <xf numFmtId="0" fontId="7" fillId="0" borderId="12" xfId="2" applyFont="1" applyFill="1" applyBorder="1" applyAlignment="1" applyProtection="1">
      <alignment horizontal="right" vertical="center" wrapText="1"/>
    </xf>
    <xf numFmtId="0" fontId="7" fillId="0" borderId="48" xfId="2" applyFont="1" applyFill="1" applyBorder="1" applyAlignment="1" applyProtection="1">
      <alignment horizontal="right" vertical="center" wrapText="1"/>
    </xf>
    <xf numFmtId="0" fontId="7" fillId="0" borderId="17" xfId="2" applyFont="1" applyFill="1" applyBorder="1" applyAlignment="1" applyProtection="1">
      <alignment horizontal="right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46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7" fillId="0" borderId="10" xfId="2" applyFont="1" applyFill="1" applyBorder="1" applyAlignment="1" applyProtection="1">
      <alignment horizontal="center" vertical="center"/>
    </xf>
    <xf numFmtId="0" fontId="7" fillId="0" borderId="46" xfId="2" applyFont="1" applyFill="1" applyBorder="1" applyAlignment="1" applyProtection="1">
      <alignment horizontal="center" vertical="center"/>
    </xf>
    <xf numFmtId="0" fontId="7" fillId="0" borderId="15" xfId="2" applyFont="1" applyFill="1" applyBorder="1" applyAlignment="1" applyProtection="1">
      <alignment horizontal="center" vertical="center"/>
    </xf>
    <xf numFmtId="0" fontId="7" fillId="0" borderId="10" xfId="2" applyFont="1" applyFill="1" applyBorder="1" applyAlignment="1" applyProtection="1">
      <alignment horizontal="right" vertical="center" wrapText="1"/>
    </xf>
    <xf numFmtId="0" fontId="7" fillId="0" borderId="46" xfId="2" applyFont="1" applyFill="1" applyBorder="1" applyAlignment="1" applyProtection="1">
      <alignment horizontal="right" vertical="center" wrapText="1"/>
    </xf>
    <xf numFmtId="0" fontId="7" fillId="0" borderId="47" xfId="2" applyFont="1" applyFill="1" applyBorder="1" applyAlignment="1" applyProtection="1">
      <alignment horizontal="right" vertical="center" wrapText="1"/>
    </xf>
    <xf numFmtId="0" fontId="7" fillId="0" borderId="49" xfId="2" applyFont="1" applyFill="1" applyBorder="1" applyAlignment="1" applyProtection="1">
      <alignment horizontal="center" vertical="center"/>
    </xf>
    <xf numFmtId="0" fontId="9" fillId="0" borderId="0" xfId="2" applyFont="1" applyAlignment="1" applyProtection="1">
      <alignment horizontal="center"/>
    </xf>
    <xf numFmtId="0" fontId="7" fillId="2" borderId="44" xfId="2" applyFont="1" applyFill="1" applyBorder="1" applyAlignment="1" applyProtection="1">
      <alignment horizontal="center" vertical="center"/>
    </xf>
    <xf numFmtId="0" fontId="7" fillId="2" borderId="45" xfId="2" applyFont="1" applyFill="1" applyBorder="1" applyAlignment="1" applyProtection="1">
      <alignment horizontal="center" vertical="center"/>
    </xf>
    <xf numFmtId="0" fontId="7" fillId="2" borderId="42" xfId="2" applyFont="1" applyFill="1" applyBorder="1" applyAlignment="1" applyProtection="1">
      <alignment horizontal="center" vertical="center"/>
    </xf>
    <xf numFmtId="0" fontId="7" fillId="2" borderId="43" xfId="2" applyFont="1" applyFill="1" applyBorder="1" applyAlignment="1" applyProtection="1">
      <alignment horizontal="center" vertical="center"/>
    </xf>
    <xf numFmtId="0" fontId="7" fillId="2" borderId="54" xfId="2" applyFont="1" applyFill="1" applyBorder="1" applyAlignment="1" applyProtection="1">
      <alignment horizontal="center" vertical="center"/>
    </xf>
    <xf numFmtId="0" fontId="7" fillId="2" borderId="61" xfId="2" applyFont="1" applyFill="1" applyBorder="1" applyAlignment="1" applyProtection="1">
      <alignment horizontal="center" vertical="center"/>
    </xf>
    <xf numFmtId="0" fontId="7" fillId="2" borderId="64" xfId="2" applyFont="1" applyFill="1" applyBorder="1" applyAlignment="1" applyProtection="1">
      <alignment horizontal="center" vertical="center"/>
    </xf>
    <xf numFmtId="0" fontId="7" fillId="2" borderId="1" xfId="2" applyFont="1" applyFill="1" applyBorder="1" applyAlignment="1" applyProtection="1">
      <alignment horizontal="center" vertical="center"/>
    </xf>
    <xf numFmtId="0" fontId="9" fillId="0" borderId="93" xfId="2" applyFont="1" applyFill="1" applyBorder="1" applyAlignment="1" applyProtection="1">
      <alignment horizontal="right"/>
    </xf>
    <xf numFmtId="0" fontId="9" fillId="0" borderId="94" xfId="2" applyFont="1" applyFill="1" applyBorder="1" applyAlignment="1" applyProtection="1">
      <alignment horizontal="right"/>
    </xf>
    <xf numFmtId="0" fontId="13" fillId="0" borderId="14" xfId="2" applyFont="1" applyFill="1" applyBorder="1" applyAlignment="1" applyProtection="1">
      <alignment horizontal="right"/>
    </xf>
    <xf numFmtId="0" fontId="13" fillId="0" borderId="29" xfId="2" applyFont="1" applyFill="1" applyBorder="1" applyAlignment="1" applyProtection="1">
      <alignment horizontal="right"/>
    </xf>
    <xf numFmtId="0" fontId="13" fillId="0" borderId="95" xfId="2" applyFont="1" applyFill="1" applyBorder="1" applyAlignment="1" applyProtection="1">
      <alignment horizontal="right"/>
    </xf>
    <xf numFmtId="0" fontId="13" fillId="0" borderId="96" xfId="2" applyFont="1" applyFill="1" applyBorder="1" applyAlignment="1" applyProtection="1">
      <alignment horizontal="right"/>
    </xf>
    <xf numFmtId="0" fontId="5" fillId="0" borderId="40" xfId="0" applyFont="1" applyFill="1" applyBorder="1" applyAlignment="1" applyProtection="1">
      <alignment horizontal="right"/>
    </xf>
    <xf numFmtId="0" fontId="5" fillId="0" borderId="41" xfId="0" applyFont="1" applyFill="1" applyBorder="1" applyAlignment="1" applyProtection="1">
      <alignment horizontal="right"/>
    </xf>
    <xf numFmtId="0" fontId="13" fillId="0" borderId="93" xfId="2" applyFont="1" applyFill="1" applyBorder="1" applyAlignment="1" applyProtection="1">
      <alignment horizontal="right"/>
    </xf>
    <xf numFmtId="0" fontId="13" fillId="0" borderId="94" xfId="2" applyFont="1" applyFill="1" applyBorder="1" applyAlignment="1" applyProtection="1">
      <alignment horizontal="right"/>
    </xf>
    <xf numFmtId="0" fontId="3" fillId="0" borderId="97" xfId="2" applyFont="1" applyFill="1" applyBorder="1" applyAlignment="1" applyProtection="1">
      <alignment horizontal="center" vertical="center"/>
    </xf>
    <xf numFmtId="0" fontId="3" fillId="0" borderId="98" xfId="2" applyFont="1" applyFill="1" applyBorder="1" applyAlignment="1" applyProtection="1">
      <alignment horizontal="center" vertical="center"/>
    </xf>
    <xf numFmtId="0" fontId="3" fillId="0" borderId="67" xfId="2" applyFont="1" applyFill="1" applyBorder="1" applyAlignment="1" applyProtection="1">
      <alignment horizontal="center" vertical="center"/>
    </xf>
    <xf numFmtId="0" fontId="3" fillId="2" borderId="59" xfId="2" applyFont="1" applyFill="1" applyBorder="1" applyAlignment="1" applyProtection="1">
      <alignment horizontal="center" vertical="center"/>
    </xf>
    <xf numFmtId="0" fontId="3" fillId="2" borderId="56" xfId="2" applyFont="1" applyFill="1" applyBorder="1" applyAlignment="1" applyProtection="1">
      <alignment horizontal="center" vertical="center"/>
    </xf>
    <xf numFmtId="0" fontId="3" fillId="0" borderId="97" xfId="2" applyFont="1" applyFill="1" applyBorder="1" applyAlignment="1" applyProtection="1">
      <alignment horizontal="left" vertical="center"/>
    </xf>
    <xf numFmtId="0" fontId="3" fillId="0" borderId="98" xfId="2" applyFont="1" applyFill="1" applyBorder="1" applyAlignment="1" applyProtection="1">
      <alignment horizontal="left" vertical="center"/>
    </xf>
    <xf numFmtId="0" fontId="3" fillId="0" borderId="67" xfId="2" applyFont="1" applyFill="1" applyBorder="1" applyAlignment="1" applyProtection="1">
      <alignment horizontal="left" vertical="center"/>
    </xf>
    <xf numFmtId="0" fontId="17" fillId="2" borderId="58" xfId="2" applyFont="1" applyFill="1" applyBorder="1" applyAlignment="1" applyProtection="1">
      <alignment horizontal="center" vertical="center"/>
    </xf>
    <xf numFmtId="0" fontId="17" fillId="2" borderId="55" xfId="2" applyFont="1" applyFill="1" applyBorder="1" applyAlignment="1" applyProtection="1">
      <alignment horizontal="center" vertical="center"/>
    </xf>
    <xf numFmtId="0" fontId="3" fillId="2" borderId="58" xfId="2" applyFont="1" applyFill="1" applyBorder="1" applyAlignment="1" applyProtection="1">
      <alignment horizontal="center" vertical="center"/>
    </xf>
    <xf numFmtId="0" fontId="3" fillId="2" borderId="55" xfId="2" applyFont="1" applyFill="1" applyBorder="1" applyAlignment="1" applyProtection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3" fillId="2" borderId="54" xfId="2" applyFont="1" applyFill="1" applyBorder="1" applyAlignment="1" applyProtection="1">
      <alignment horizontal="center" vertical="center"/>
    </xf>
    <xf numFmtId="0" fontId="3" fillId="2" borderId="61" xfId="2" applyFont="1" applyFill="1" applyBorder="1" applyAlignment="1" applyProtection="1">
      <alignment horizontal="center" vertical="center"/>
    </xf>
    <xf numFmtId="0" fontId="3" fillId="0" borderId="56" xfId="2" applyFont="1" applyFill="1" applyBorder="1" applyAlignment="1" applyProtection="1">
      <alignment horizontal="center" vertical="center"/>
    </xf>
    <xf numFmtId="0" fontId="5" fillId="0" borderId="39" xfId="0" applyFont="1" applyFill="1" applyBorder="1" applyAlignment="1" applyProtection="1">
      <alignment horizontal="right"/>
    </xf>
    <xf numFmtId="0" fontId="3" fillId="2" borderId="32" xfId="2" applyFont="1" applyFill="1" applyBorder="1" applyAlignment="1" applyProtection="1">
      <alignment horizontal="center" vertical="center"/>
    </xf>
    <xf numFmtId="0" fontId="3" fillId="2" borderId="33" xfId="2" applyFont="1" applyFill="1" applyBorder="1" applyAlignment="1" applyProtection="1">
      <alignment horizontal="center" vertical="center"/>
    </xf>
    <xf numFmtId="0" fontId="3" fillId="2" borderId="34" xfId="2" applyFont="1" applyFill="1" applyBorder="1" applyAlignment="1" applyProtection="1">
      <alignment horizontal="center" vertical="center"/>
    </xf>
    <xf numFmtId="0" fontId="3" fillId="2" borderId="35" xfId="2" applyFont="1" applyFill="1" applyBorder="1" applyAlignment="1" applyProtection="1">
      <alignment horizontal="center" vertical="center"/>
    </xf>
    <xf numFmtId="0" fontId="3" fillId="2" borderId="57" xfId="2" applyFont="1" applyFill="1" applyBorder="1" applyAlignment="1" applyProtection="1">
      <alignment horizontal="center" vertical="center"/>
    </xf>
    <xf numFmtId="0" fontId="3" fillId="2" borderId="49" xfId="2" applyFont="1" applyFill="1" applyBorder="1" applyAlignment="1" applyProtection="1">
      <alignment horizontal="center" vertical="center"/>
    </xf>
    <xf numFmtId="0" fontId="3" fillId="0" borderId="12" xfId="2" applyFont="1" applyFill="1" applyBorder="1" applyAlignment="1" applyProtection="1">
      <alignment horizontal="right" vertical="center" wrapText="1"/>
    </xf>
    <xf numFmtId="0" fontId="3" fillId="0" borderId="48" xfId="2" applyFont="1" applyFill="1" applyBorder="1" applyAlignment="1" applyProtection="1">
      <alignment horizontal="right" vertical="center" wrapText="1"/>
    </xf>
    <xf numFmtId="0" fontId="3" fillId="0" borderId="17" xfId="2" applyFont="1" applyFill="1" applyBorder="1" applyAlignment="1" applyProtection="1">
      <alignment horizontal="right" vertical="center" wrapText="1"/>
    </xf>
    <xf numFmtId="0" fontId="3" fillId="0" borderId="10" xfId="2" applyFont="1" applyFill="1" applyBorder="1" applyAlignment="1" applyProtection="1">
      <alignment horizontal="center" vertical="center"/>
    </xf>
    <xf numFmtId="0" fontId="3" fillId="0" borderId="46" xfId="2" applyFont="1" applyFill="1" applyBorder="1" applyAlignment="1" applyProtection="1">
      <alignment horizontal="center" vertical="center"/>
    </xf>
    <xf numFmtId="0" fontId="3" fillId="0" borderId="15" xfId="2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3" fillId="0" borderId="10" xfId="2" applyFont="1" applyFill="1" applyBorder="1" applyAlignment="1" applyProtection="1">
      <alignment horizontal="right" vertical="center" wrapText="1"/>
    </xf>
    <xf numFmtId="0" fontId="3" fillId="0" borderId="46" xfId="2" applyFont="1" applyFill="1" applyBorder="1" applyAlignment="1" applyProtection="1">
      <alignment horizontal="right" vertical="center" wrapText="1"/>
    </xf>
    <xf numFmtId="0" fontId="3" fillId="0" borderId="47" xfId="2" applyFont="1" applyFill="1" applyBorder="1" applyAlignment="1" applyProtection="1">
      <alignment horizontal="right" vertical="center" wrapText="1"/>
    </xf>
    <xf numFmtId="0" fontId="3" fillId="0" borderId="49" xfId="2" applyFont="1" applyFill="1" applyBorder="1" applyAlignment="1" applyProtection="1">
      <alignment horizontal="center" vertical="center"/>
    </xf>
    <xf numFmtId="0" fontId="15" fillId="0" borderId="0" xfId="2" applyFont="1" applyAlignment="1" applyProtection="1">
      <alignment horizontal="center"/>
    </xf>
    <xf numFmtId="0" fontId="3" fillId="2" borderId="44" xfId="2" applyFont="1" applyFill="1" applyBorder="1" applyAlignment="1" applyProtection="1">
      <alignment horizontal="center" vertical="center"/>
    </xf>
    <xf numFmtId="0" fontId="3" fillId="2" borderId="45" xfId="2" applyFont="1" applyFill="1" applyBorder="1" applyAlignment="1" applyProtection="1">
      <alignment horizontal="center" vertical="center"/>
    </xf>
    <xf numFmtId="0" fontId="3" fillId="2" borderId="42" xfId="2" applyFont="1" applyFill="1" applyBorder="1" applyAlignment="1" applyProtection="1">
      <alignment horizontal="center" vertical="center"/>
    </xf>
    <xf numFmtId="0" fontId="3" fillId="2" borderId="43" xfId="2" applyFont="1" applyFill="1" applyBorder="1" applyAlignment="1" applyProtection="1">
      <alignment horizontal="center" vertical="center"/>
    </xf>
    <xf numFmtId="0" fontId="3" fillId="2" borderId="64" xfId="2" applyFont="1" applyFill="1" applyBorder="1" applyAlignment="1" applyProtection="1">
      <alignment horizontal="center" vertical="center"/>
    </xf>
    <xf numFmtId="0" fontId="3" fillId="2" borderId="86" xfId="2" applyFont="1" applyFill="1" applyBorder="1" applyAlignment="1" applyProtection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3" fillId="0" borderId="88" xfId="2" applyFont="1" applyFill="1" applyBorder="1" applyAlignment="1" applyProtection="1">
      <alignment horizontal="center" vertical="center"/>
    </xf>
    <xf numFmtId="0" fontId="3" fillId="0" borderId="89" xfId="2" applyFont="1" applyFill="1" applyBorder="1" applyAlignment="1" applyProtection="1">
      <alignment horizontal="center" vertical="center"/>
    </xf>
    <xf numFmtId="0" fontId="3" fillId="0" borderId="90" xfId="2" applyFont="1" applyFill="1" applyBorder="1" applyAlignment="1" applyProtection="1">
      <alignment horizontal="center" vertical="center"/>
    </xf>
    <xf numFmtId="0" fontId="6" fillId="0" borderId="88" xfId="0" applyFont="1" applyFill="1" applyBorder="1" applyAlignment="1">
      <alignment horizontal="center" vertical="center" wrapText="1"/>
    </xf>
    <xf numFmtId="0" fontId="6" fillId="0" borderId="89" xfId="0" applyFont="1" applyFill="1" applyBorder="1" applyAlignment="1">
      <alignment horizontal="center" vertical="center" wrapText="1"/>
    </xf>
    <xf numFmtId="0" fontId="6" fillId="0" borderId="90" xfId="0" applyFont="1" applyFill="1" applyBorder="1" applyAlignment="1">
      <alignment horizontal="center" vertical="center" wrapText="1"/>
    </xf>
    <xf numFmtId="0" fontId="22" fillId="0" borderId="63" xfId="0" applyFont="1" applyFill="1" applyBorder="1" applyAlignment="1">
      <alignment horizontal="right"/>
    </xf>
    <xf numFmtId="0" fontId="22" fillId="0" borderId="41" xfId="0" applyFont="1" applyFill="1" applyBorder="1" applyAlignment="1">
      <alignment horizontal="right"/>
    </xf>
  </cellXfs>
  <cellStyles count="3">
    <cellStyle name="Normal" xfId="0" builtinId="0"/>
    <cellStyle name="Normal 2" xfId="1" xr:uid="{00000000-0005-0000-0000-000001000000}"/>
    <cellStyle name="Normal_konversi nilai 2002 II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6</xdr:row>
      <xdr:rowOff>73193</xdr:rowOff>
    </xdr:from>
    <xdr:to>
      <xdr:col>7</xdr:col>
      <xdr:colOff>0</xdr:colOff>
      <xdr:row>6</xdr:row>
      <xdr:rowOff>73193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22860" y="1269533"/>
          <a:ext cx="8199120" cy="0"/>
        </a:xfrm>
        <a:prstGeom prst="line">
          <a:avLst/>
        </a:prstGeom>
        <a:noFill/>
        <a:ln w="57150" cmpd="thickThin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198120</xdr:colOff>
      <xdr:row>1</xdr:row>
      <xdr:rowOff>8618</xdr:rowOff>
    </xdr:from>
    <xdr:to>
      <xdr:col>2</xdr:col>
      <xdr:colOff>640080</xdr:colOff>
      <xdr:row>5</xdr:row>
      <xdr:rowOff>38100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0" t="4378" r="2776" b="2455"/>
        <a:stretch>
          <a:fillRect/>
        </a:stretch>
      </xdr:blipFill>
      <xdr:spPr bwMode="auto">
        <a:xfrm>
          <a:off x="548640" y="229598"/>
          <a:ext cx="792480" cy="814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6</xdr:row>
      <xdr:rowOff>73193</xdr:rowOff>
    </xdr:from>
    <xdr:to>
      <xdr:col>7</xdr:col>
      <xdr:colOff>0</xdr:colOff>
      <xdr:row>6</xdr:row>
      <xdr:rowOff>73193</xdr:rowOff>
    </xdr:to>
    <xdr:sp macro="" textlink="">
      <xdr:nvSpPr>
        <xdr:cNvPr id="8" name="Line 5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ShapeType="1"/>
        </xdr:cNvSpPr>
      </xdr:nvSpPr>
      <xdr:spPr bwMode="auto">
        <a:xfrm>
          <a:off x="22860" y="1589573"/>
          <a:ext cx="7894320" cy="0"/>
        </a:xfrm>
        <a:prstGeom prst="line">
          <a:avLst/>
        </a:prstGeom>
        <a:noFill/>
        <a:ln w="57150" cmpd="thickThin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198120</xdr:colOff>
      <xdr:row>1</xdr:row>
      <xdr:rowOff>8618</xdr:rowOff>
    </xdr:from>
    <xdr:to>
      <xdr:col>2</xdr:col>
      <xdr:colOff>640080</xdr:colOff>
      <xdr:row>5</xdr:row>
      <xdr:rowOff>38100</xdr:rowOff>
    </xdr:to>
    <xdr:pic>
      <xdr:nvPicPr>
        <xdr:cNvPr id="9" name="Picture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0" t="4378" r="2776" b="2455"/>
        <a:stretch>
          <a:fillRect/>
        </a:stretch>
      </xdr:blipFill>
      <xdr:spPr bwMode="auto">
        <a:xfrm>
          <a:off x="548640" y="229598"/>
          <a:ext cx="792480" cy="814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1</xdr:row>
      <xdr:rowOff>76200</xdr:rowOff>
    </xdr:from>
    <xdr:to>
      <xdr:col>6</xdr:col>
      <xdr:colOff>2033716</xdr:colOff>
      <xdr:row>2</xdr:row>
      <xdr:rowOff>200025</xdr:rowOff>
    </xdr:to>
    <xdr:sp macro="" textlink="">
      <xdr:nvSpPr>
        <xdr:cNvPr id="22" name="WordArt 7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35480" y="297180"/>
          <a:ext cx="5485576" cy="33718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Times New Roman"/>
              <a:cs typeface="Times New Roman"/>
            </a:rPr>
            <a:t>UNIVERSITAS MALIKUSSALEH</a:t>
          </a:r>
        </a:p>
      </xdr:txBody>
    </xdr:sp>
    <xdr:clientData/>
  </xdr:twoCellAnchor>
  <xdr:twoCellAnchor>
    <xdr:from>
      <xdr:col>3</xdr:col>
      <xdr:colOff>581025</xdr:colOff>
      <xdr:row>3</xdr:row>
      <xdr:rowOff>95250</xdr:rowOff>
    </xdr:from>
    <xdr:to>
      <xdr:col>6</xdr:col>
      <xdr:colOff>1977081</xdr:colOff>
      <xdr:row>3</xdr:row>
      <xdr:rowOff>285750</xdr:rowOff>
    </xdr:to>
    <xdr:sp macro="" textlink="">
      <xdr:nvSpPr>
        <xdr:cNvPr id="23" name="WordArt 8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5005" y="742950"/>
          <a:ext cx="5419416" cy="1905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Times New Roman"/>
              <a:cs typeface="Times New Roman"/>
            </a:rPr>
            <a:t>FAKULTAS TEKNIK</a:t>
          </a:r>
        </a:p>
      </xdr:txBody>
    </xdr:sp>
    <xdr:clientData/>
  </xdr:twoCellAnchor>
  <xdr:twoCellAnchor>
    <xdr:from>
      <xdr:col>3</xdr:col>
      <xdr:colOff>550905</xdr:colOff>
      <xdr:row>4</xdr:row>
      <xdr:rowOff>57149</xdr:rowOff>
    </xdr:from>
    <xdr:to>
      <xdr:col>6</xdr:col>
      <xdr:colOff>2028566</xdr:colOff>
      <xdr:row>4</xdr:row>
      <xdr:rowOff>185352</xdr:rowOff>
    </xdr:to>
    <xdr:sp macro="" textlink="">
      <xdr:nvSpPr>
        <xdr:cNvPr id="24" name="WordArt 9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14885" y="1024889"/>
          <a:ext cx="5501021" cy="128203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Times New Roman"/>
              <a:cs typeface="Times New Roman"/>
            </a:rPr>
            <a:t>Jl. Tgk. Chik Di Tiro No. 26, Telp. 41373, Faks. 44450, Lhokseumawe, Aceh Utara </a:t>
          </a:r>
        </a:p>
      </xdr:txBody>
    </xdr:sp>
    <xdr:clientData/>
  </xdr:twoCellAnchor>
  <xdr:twoCellAnchor>
    <xdr:from>
      <xdr:col>3</xdr:col>
      <xdr:colOff>617837</xdr:colOff>
      <xdr:row>0</xdr:row>
      <xdr:rowOff>51485</xdr:rowOff>
    </xdr:from>
    <xdr:to>
      <xdr:col>6</xdr:col>
      <xdr:colOff>2051695</xdr:colOff>
      <xdr:row>0</xdr:row>
      <xdr:rowOff>218633</xdr:rowOff>
    </xdr:to>
    <xdr:sp macro="" textlink="">
      <xdr:nvSpPr>
        <xdr:cNvPr id="26" name="WordArt 6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81817" y="51485"/>
          <a:ext cx="5457218" cy="167148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Times New Roman"/>
              <a:cs typeface="Times New Roman"/>
            </a:rPr>
            <a:t>KEMENTERIAN RISET, TEKNOLOGI</a:t>
          </a:r>
          <a:r>
            <a:rPr lang="en-US" sz="200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Times New Roman"/>
              <a:cs typeface="Times New Roman"/>
            </a:rPr>
            <a:t> DAN PENDIDIKAN TINGGI</a:t>
          </a:r>
          <a:r>
            <a:rPr lang="en-US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Times New Roman"/>
              <a:cs typeface="Times New Roman"/>
            </a:rPr>
            <a:t>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0</xdr:row>
          <xdr:rowOff>28575</xdr:rowOff>
        </xdr:from>
        <xdr:to>
          <xdr:col>3</xdr:col>
          <xdr:colOff>247650</xdr:colOff>
          <xdr:row>5</xdr:row>
          <xdr:rowOff>66675</xdr:rowOff>
        </xdr:to>
        <xdr:sp macro="" textlink="">
          <xdr:nvSpPr>
            <xdr:cNvPr id="36869" name="Object 5" hidden="1">
              <a:extLst>
                <a:ext uri="{63B3BB69-23CF-44E3-9099-C40C66FF867C}">
                  <a14:compatExt spid="_x0000_s36869"/>
                </a:ext>
                <a:ext uri="{FF2B5EF4-FFF2-40B4-BE49-F238E27FC236}">
                  <a16:creationId xmlns:a16="http://schemas.microsoft.com/office/drawing/2014/main" id="{00000000-0008-0000-0400-000005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1</xdr:row>
      <xdr:rowOff>76200</xdr:rowOff>
    </xdr:from>
    <xdr:to>
      <xdr:col>6</xdr:col>
      <xdr:colOff>2033716</xdr:colOff>
      <xdr:row>2</xdr:row>
      <xdr:rowOff>200025</xdr:rowOff>
    </xdr:to>
    <xdr:sp macro="" textlink="">
      <xdr:nvSpPr>
        <xdr:cNvPr id="2" name="WordArt 7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05000" y="314325"/>
          <a:ext cx="5367466" cy="3429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Times New Roman"/>
              <a:cs typeface="Times New Roman"/>
            </a:rPr>
            <a:t>UNIVERSITAS MALIKUSSALEH</a:t>
          </a:r>
        </a:p>
      </xdr:txBody>
    </xdr:sp>
    <xdr:clientData/>
  </xdr:twoCellAnchor>
  <xdr:twoCellAnchor>
    <xdr:from>
      <xdr:col>3</xdr:col>
      <xdr:colOff>581025</xdr:colOff>
      <xdr:row>3</xdr:row>
      <xdr:rowOff>95250</xdr:rowOff>
    </xdr:from>
    <xdr:to>
      <xdr:col>6</xdr:col>
      <xdr:colOff>1977081</xdr:colOff>
      <xdr:row>3</xdr:row>
      <xdr:rowOff>285750</xdr:rowOff>
    </xdr:to>
    <xdr:sp macro="" textlink="">
      <xdr:nvSpPr>
        <xdr:cNvPr id="3" name="WordArt 8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14525" y="771525"/>
          <a:ext cx="5301306" cy="1905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Times New Roman"/>
              <a:cs typeface="Times New Roman"/>
            </a:rPr>
            <a:t>FAKULTAS TEKNIK</a:t>
          </a:r>
        </a:p>
      </xdr:txBody>
    </xdr:sp>
    <xdr:clientData/>
  </xdr:twoCellAnchor>
  <xdr:twoCellAnchor>
    <xdr:from>
      <xdr:col>3</xdr:col>
      <xdr:colOff>550905</xdr:colOff>
      <xdr:row>4</xdr:row>
      <xdr:rowOff>57149</xdr:rowOff>
    </xdr:from>
    <xdr:to>
      <xdr:col>6</xdr:col>
      <xdr:colOff>2028566</xdr:colOff>
      <xdr:row>4</xdr:row>
      <xdr:rowOff>185352</xdr:rowOff>
    </xdr:to>
    <xdr:sp macro="" textlink="">
      <xdr:nvSpPr>
        <xdr:cNvPr id="4" name="WordArt 9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4405" y="1057274"/>
          <a:ext cx="5382911" cy="128203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Times New Roman"/>
              <a:cs typeface="Times New Roman"/>
            </a:rPr>
            <a:t>Jl. Tgk. Chik Di Tiro No. 26, Telp. 41373, Faks. 44450, Lhokseumawe, Aceh Utara </a:t>
          </a:r>
        </a:p>
      </xdr:txBody>
    </xdr:sp>
    <xdr:clientData/>
  </xdr:twoCellAnchor>
  <xdr:twoCellAnchor>
    <xdr:from>
      <xdr:col>3</xdr:col>
      <xdr:colOff>617837</xdr:colOff>
      <xdr:row>0</xdr:row>
      <xdr:rowOff>51485</xdr:rowOff>
    </xdr:from>
    <xdr:to>
      <xdr:col>6</xdr:col>
      <xdr:colOff>2051695</xdr:colOff>
      <xdr:row>0</xdr:row>
      <xdr:rowOff>218633</xdr:rowOff>
    </xdr:to>
    <xdr:sp macro="" textlink="">
      <xdr:nvSpPr>
        <xdr:cNvPr id="6" name="WordArt 6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51337" y="51485"/>
          <a:ext cx="5339108" cy="167148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Times New Roman"/>
              <a:cs typeface="Times New Roman"/>
            </a:rPr>
            <a:t>KEMENTERIAN RISET, TEKNOLOGI</a:t>
          </a:r>
          <a:r>
            <a:rPr lang="en-US" sz="200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Times New Roman"/>
              <a:cs typeface="Times New Roman"/>
            </a:rPr>
            <a:t> DAN PENDIDIKAN TINGGI</a:t>
          </a:r>
          <a:r>
            <a:rPr lang="en-US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Times New Roman"/>
              <a:cs typeface="Times New Roman"/>
            </a:rPr>
            <a:t>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0</xdr:row>
          <xdr:rowOff>19050</xdr:rowOff>
        </xdr:from>
        <xdr:to>
          <xdr:col>3</xdr:col>
          <xdr:colOff>152400</xdr:colOff>
          <xdr:row>3</xdr:row>
          <xdr:rowOff>209550</xdr:rowOff>
        </xdr:to>
        <xdr:sp macro="" textlink="">
          <xdr:nvSpPr>
            <xdr:cNvPr id="34817" name="Object 1" hidden="1">
              <a:extLst>
                <a:ext uri="{63B3BB69-23CF-44E3-9099-C40C66FF867C}">
                  <a14:compatExt spid="_x0000_s34817"/>
                </a:ext>
                <a:ext uri="{FF2B5EF4-FFF2-40B4-BE49-F238E27FC236}">
                  <a16:creationId xmlns:a16="http://schemas.microsoft.com/office/drawing/2014/main" id="{00000000-0008-0000-0500-000001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1</xdr:row>
      <xdr:rowOff>76200</xdr:rowOff>
    </xdr:from>
    <xdr:to>
      <xdr:col>6</xdr:col>
      <xdr:colOff>2033716</xdr:colOff>
      <xdr:row>2</xdr:row>
      <xdr:rowOff>200025</xdr:rowOff>
    </xdr:to>
    <xdr:sp macro="" textlink="">
      <xdr:nvSpPr>
        <xdr:cNvPr id="2" name="WordArt 7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05000" y="314325"/>
          <a:ext cx="4995991" cy="3429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Times New Roman"/>
              <a:cs typeface="Times New Roman"/>
            </a:rPr>
            <a:t>UNIVERSITAS MALIKUSSALEH</a:t>
          </a:r>
        </a:p>
      </xdr:txBody>
    </xdr:sp>
    <xdr:clientData/>
  </xdr:twoCellAnchor>
  <xdr:twoCellAnchor>
    <xdr:from>
      <xdr:col>3</xdr:col>
      <xdr:colOff>581025</xdr:colOff>
      <xdr:row>3</xdr:row>
      <xdr:rowOff>95250</xdr:rowOff>
    </xdr:from>
    <xdr:to>
      <xdr:col>6</xdr:col>
      <xdr:colOff>1977081</xdr:colOff>
      <xdr:row>3</xdr:row>
      <xdr:rowOff>285750</xdr:rowOff>
    </xdr:to>
    <xdr:sp macro="" textlink="">
      <xdr:nvSpPr>
        <xdr:cNvPr id="3" name="WordArt 8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14525" y="771525"/>
          <a:ext cx="4929831" cy="1905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Times New Roman"/>
              <a:cs typeface="Times New Roman"/>
            </a:rPr>
            <a:t>FAKULTAS TEKNIK</a:t>
          </a:r>
        </a:p>
      </xdr:txBody>
    </xdr:sp>
    <xdr:clientData/>
  </xdr:twoCellAnchor>
  <xdr:twoCellAnchor>
    <xdr:from>
      <xdr:col>3</xdr:col>
      <xdr:colOff>550905</xdr:colOff>
      <xdr:row>4</xdr:row>
      <xdr:rowOff>57149</xdr:rowOff>
    </xdr:from>
    <xdr:to>
      <xdr:col>6</xdr:col>
      <xdr:colOff>2028566</xdr:colOff>
      <xdr:row>4</xdr:row>
      <xdr:rowOff>185352</xdr:rowOff>
    </xdr:to>
    <xdr:sp macro="" textlink="">
      <xdr:nvSpPr>
        <xdr:cNvPr id="4" name="WordArt 9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4405" y="1057274"/>
          <a:ext cx="5011436" cy="128203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Times New Roman"/>
              <a:cs typeface="Times New Roman"/>
            </a:rPr>
            <a:t>Jl. Tgk. Chik Di Tiro No. 26, Telp. 41373, Faks. 44450, Lhokseumawe, Aceh Utara </a:t>
          </a:r>
        </a:p>
      </xdr:txBody>
    </xdr:sp>
    <xdr:clientData/>
  </xdr:twoCellAnchor>
  <xdr:twoCellAnchor>
    <xdr:from>
      <xdr:col>3</xdr:col>
      <xdr:colOff>617837</xdr:colOff>
      <xdr:row>0</xdr:row>
      <xdr:rowOff>51485</xdr:rowOff>
    </xdr:from>
    <xdr:to>
      <xdr:col>6</xdr:col>
      <xdr:colOff>2051695</xdr:colOff>
      <xdr:row>0</xdr:row>
      <xdr:rowOff>218633</xdr:rowOff>
    </xdr:to>
    <xdr:sp macro="" textlink="">
      <xdr:nvSpPr>
        <xdr:cNvPr id="6" name="WordArt 6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51337" y="51485"/>
          <a:ext cx="4967633" cy="167148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Times New Roman"/>
              <a:cs typeface="Times New Roman"/>
            </a:rPr>
            <a:t>KEMENTERIAN RISET, TEKNOLOGI</a:t>
          </a:r>
          <a:r>
            <a:rPr lang="en-US" sz="200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Times New Roman"/>
              <a:cs typeface="Times New Roman"/>
            </a:rPr>
            <a:t> DAN PENDIDIKAN TINGGI</a:t>
          </a:r>
          <a:r>
            <a:rPr lang="en-US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Times New Roman"/>
              <a:cs typeface="Times New Roman"/>
            </a:rPr>
            <a:t>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0</xdr:row>
          <xdr:rowOff>19050</xdr:rowOff>
        </xdr:from>
        <xdr:to>
          <xdr:col>3</xdr:col>
          <xdr:colOff>152400</xdr:colOff>
          <xdr:row>3</xdr:row>
          <xdr:rowOff>209550</xdr:rowOff>
        </xdr:to>
        <xdr:sp macro="" textlink="">
          <xdr:nvSpPr>
            <xdr:cNvPr id="35841" name="Object 1" hidden="1">
              <a:extLst>
                <a:ext uri="{63B3BB69-23CF-44E3-9099-C40C66FF867C}">
                  <a14:compatExt spid="_x0000_s35841"/>
                </a:ext>
                <a:ext uri="{FF2B5EF4-FFF2-40B4-BE49-F238E27FC236}">
                  <a16:creationId xmlns:a16="http://schemas.microsoft.com/office/drawing/2014/main" id="{00000000-0008-0000-0600-000001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Relationship Id="rId4" Type="http://schemas.openxmlformats.org/officeDocument/2006/relationships/image" Target="../media/image2.emf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2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3"/>
  <sheetViews>
    <sheetView view="pageBreakPreview" topLeftCell="A103" zoomScaleNormal="155" zoomScaleSheetLayoutView="100" workbookViewId="0">
      <selection activeCell="C113" sqref="C113:E121"/>
    </sheetView>
  </sheetViews>
  <sheetFormatPr defaultColWidth="9.7109375" defaultRowHeight="12.75"/>
  <cols>
    <col min="1" max="1" width="5.140625" style="141" customWidth="1"/>
    <col min="2" max="2" width="5.140625" style="260" customWidth="1"/>
    <col min="3" max="3" width="9.7109375" style="260"/>
    <col min="4" max="4" width="39.42578125" style="279" customWidth="1"/>
    <col min="5" max="5" width="9" style="141" bestFit="1" customWidth="1"/>
    <col min="6" max="6" width="14.85546875" style="141" bestFit="1" customWidth="1"/>
    <col min="7" max="7" width="36.7109375" style="141" bestFit="1" customWidth="1"/>
    <col min="8" max="16384" width="9.7109375" style="141"/>
  </cols>
  <sheetData>
    <row r="1" spans="1:7" s="305" customFormat="1" ht="18.75">
      <c r="A1" s="456" t="s">
        <v>323</v>
      </c>
      <c r="B1" s="456"/>
      <c r="C1" s="456"/>
      <c r="D1" s="456"/>
      <c r="E1" s="456"/>
      <c r="F1" s="456"/>
      <c r="G1" s="456"/>
    </row>
    <row r="2" spans="1:7" s="305" customFormat="1" ht="17.25" customHeight="1">
      <c r="A2" s="457" t="s">
        <v>324</v>
      </c>
      <c r="B2" s="457"/>
      <c r="C2" s="457"/>
      <c r="D2" s="457"/>
      <c r="E2" s="457"/>
      <c r="F2" s="457"/>
      <c r="G2" s="457"/>
    </row>
    <row r="3" spans="1:7" s="305" customFormat="1" ht="17.25" customHeight="1">
      <c r="A3" s="457" t="s">
        <v>325</v>
      </c>
      <c r="B3" s="457"/>
      <c r="C3" s="457"/>
      <c r="D3" s="457"/>
      <c r="E3" s="457"/>
      <c r="F3" s="457"/>
      <c r="G3" s="457"/>
    </row>
    <row r="4" spans="1:7" s="305" customFormat="1" ht="15" customHeight="1">
      <c r="A4" s="458" t="s">
        <v>326</v>
      </c>
      <c r="B4" s="458"/>
      <c r="C4" s="458"/>
      <c r="D4" s="458"/>
      <c r="E4" s="458"/>
      <c r="F4" s="458"/>
      <c r="G4" s="458"/>
    </row>
    <row r="5" spans="1:7" s="305" customFormat="1" ht="13.15" customHeight="1">
      <c r="A5" s="459" t="s">
        <v>327</v>
      </c>
      <c r="B5" s="459"/>
      <c r="C5" s="459"/>
      <c r="D5" s="459"/>
      <c r="E5" s="459"/>
      <c r="F5" s="459"/>
      <c r="G5" s="459"/>
    </row>
    <row r="6" spans="1:7" s="305" customFormat="1" ht="15" customHeight="1">
      <c r="A6" s="459" t="s">
        <v>328</v>
      </c>
      <c r="B6" s="459"/>
      <c r="C6" s="459"/>
      <c r="D6" s="459"/>
      <c r="E6" s="459"/>
      <c r="F6" s="459"/>
      <c r="G6" s="459"/>
    </row>
    <row r="7" spans="1:7" ht="8.25" customHeight="1">
      <c r="A7" s="140"/>
      <c r="B7" s="254"/>
      <c r="C7" s="254"/>
      <c r="D7" s="275"/>
      <c r="E7" s="140"/>
      <c r="F7" s="140"/>
    </row>
    <row r="8" spans="1:7" ht="20.25">
      <c r="A8" s="445" t="s">
        <v>320</v>
      </c>
      <c r="B8" s="445"/>
      <c r="C8" s="445"/>
      <c r="D8" s="445"/>
      <c r="E8" s="445"/>
      <c r="F8" s="445"/>
      <c r="G8" s="445"/>
    </row>
    <row r="9" spans="1:7" ht="13.5" thickBot="1">
      <c r="A9" s="140"/>
      <c r="B9" s="254"/>
      <c r="C9" s="254"/>
      <c r="D9" s="275"/>
      <c r="E9" s="140"/>
      <c r="F9" s="306"/>
      <c r="G9" s="307"/>
    </row>
    <row r="10" spans="1:7" ht="13.5" thickTop="1">
      <c r="A10" s="446" t="s">
        <v>3</v>
      </c>
      <c r="B10" s="448" t="s">
        <v>95</v>
      </c>
      <c r="C10" s="448" t="s">
        <v>0</v>
      </c>
      <c r="D10" s="450" t="s">
        <v>1</v>
      </c>
      <c r="E10" s="452" t="s">
        <v>2</v>
      </c>
      <c r="F10" s="448" t="s">
        <v>0</v>
      </c>
      <c r="G10" s="454" t="s">
        <v>199</v>
      </c>
    </row>
    <row r="11" spans="1:7" ht="13.5" thickBot="1">
      <c r="A11" s="447"/>
      <c r="B11" s="449"/>
      <c r="C11" s="449"/>
      <c r="D11" s="451"/>
      <c r="E11" s="453"/>
      <c r="F11" s="449"/>
      <c r="G11" s="455"/>
    </row>
    <row r="12" spans="1:7" ht="13.5" thickTop="1">
      <c r="A12" s="437" t="s">
        <v>102</v>
      </c>
      <c r="B12" s="256">
        <v>1</v>
      </c>
      <c r="C12" s="261" t="s">
        <v>342</v>
      </c>
      <c r="D12" s="295" t="s">
        <v>339</v>
      </c>
      <c r="E12" s="308">
        <v>2</v>
      </c>
      <c r="F12" s="309"/>
      <c r="G12" s="384"/>
    </row>
    <row r="13" spans="1:7" ht="13.15" customHeight="1">
      <c r="A13" s="419"/>
      <c r="B13" s="256">
        <f>B12+1</f>
        <v>2</v>
      </c>
      <c r="C13" s="149" t="s">
        <v>343</v>
      </c>
      <c r="D13" s="290" t="s">
        <v>333</v>
      </c>
      <c r="E13" s="310">
        <v>2</v>
      </c>
      <c r="F13" s="309"/>
      <c r="G13" s="385"/>
    </row>
    <row r="14" spans="1:7">
      <c r="A14" s="419"/>
      <c r="B14" s="256">
        <f>B13+1</f>
        <v>3</v>
      </c>
      <c r="C14" s="149" t="s">
        <v>344</v>
      </c>
      <c r="D14" s="290" t="s">
        <v>65</v>
      </c>
      <c r="E14" s="310">
        <v>2</v>
      </c>
      <c r="F14" s="311"/>
      <c r="G14" s="385"/>
    </row>
    <row r="15" spans="1:7">
      <c r="A15" s="419"/>
      <c r="B15" s="256">
        <f t="shared" ref="B15:B21" si="0">B14+1</f>
        <v>4</v>
      </c>
      <c r="C15" s="149" t="s">
        <v>345</v>
      </c>
      <c r="D15" s="290" t="s">
        <v>66</v>
      </c>
      <c r="E15" s="310">
        <v>3</v>
      </c>
      <c r="F15" s="311"/>
      <c r="G15" s="385"/>
    </row>
    <row r="16" spans="1:7">
      <c r="A16" s="419"/>
      <c r="B16" s="256">
        <v>5</v>
      </c>
      <c r="C16" s="139" t="s">
        <v>346</v>
      </c>
      <c r="D16" s="290" t="s">
        <v>332</v>
      </c>
      <c r="E16" s="139">
        <v>1</v>
      </c>
      <c r="F16" s="312"/>
      <c r="G16" s="385"/>
    </row>
    <row r="17" spans="1:7">
      <c r="A17" s="419"/>
      <c r="B17" s="256">
        <f>B16+1</f>
        <v>6</v>
      </c>
      <c r="C17" s="149" t="s">
        <v>347</v>
      </c>
      <c r="D17" s="290" t="s">
        <v>67</v>
      </c>
      <c r="E17" s="310">
        <v>2</v>
      </c>
      <c r="F17" s="311"/>
      <c r="G17" s="385"/>
    </row>
    <row r="18" spans="1:7">
      <c r="A18" s="419"/>
      <c r="B18" s="256">
        <f t="shared" si="0"/>
        <v>7</v>
      </c>
      <c r="C18" s="149" t="s">
        <v>348</v>
      </c>
      <c r="D18" s="291" t="s">
        <v>139</v>
      </c>
      <c r="E18" s="313">
        <v>2</v>
      </c>
      <c r="F18" s="314"/>
      <c r="G18" s="385"/>
    </row>
    <row r="19" spans="1:7">
      <c r="A19" s="419"/>
      <c r="B19" s="256">
        <f t="shared" si="0"/>
        <v>8</v>
      </c>
      <c r="C19" s="149" t="s">
        <v>349</v>
      </c>
      <c r="D19" s="292" t="s">
        <v>73</v>
      </c>
      <c r="E19" s="315">
        <v>2</v>
      </c>
      <c r="F19" s="316"/>
      <c r="G19" s="385"/>
    </row>
    <row r="20" spans="1:7">
      <c r="A20" s="419"/>
      <c r="B20" s="256">
        <f t="shared" si="0"/>
        <v>9</v>
      </c>
      <c r="C20" s="280" t="s">
        <v>350</v>
      </c>
      <c r="D20" s="292" t="s">
        <v>64</v>
      </c>
      <c r="E20" s="315">
        <v>2</v>
      </c>
      <c r="F20" s="316"/>
      <c r="G20" s="385"/>
    </row>
    <row r="21" spans="1:7">
      <c r="A21" s="419"/>
      <c r="B21" s="256">
        <f t="shared" si="0"/>
        <v>10</v>
      </c>
      <c r="C21" s="281" t="s">
        <v>351</v>
      </c>
      <c r="D21" s="292" t="s">
        <v>198</v>
      </c>
      <c r="E21" s="315">
        <v>2</v>
      </c>
      <c r="F21" s="316"/>
      <c r="G21" s="385"/>
    </row>
    <row r="22" spans="1:7">
      <c r="A22" s="427"/>
      <c r="B22" s="262"/>
      <c r="C22" s="438" t="s">
        <v>99</v>
      </c>
      <c r="D22" s="439"/>
      <c r="E22" s="317">
        <f>SUM(E12:E21)</f>
        <v>20</v>
      </c>
      <c r="F22" s="318"/>
      <c r="G22" s="319"/>
    </row>
    <row r="23" spans="1:7">
      <c r="A23" s="418" t="s">
        <v>103</v>
      </c>
      <c r="B23" s="256">
        <v>1</v>
      </c>
      <c r="C23" s="139" t="s">
        <v>352</v>
      </c>
      <c r="D23" s="293" t="s">
        <v>69</v>
      </c>
      <c r="E23" s="139">
        <v>2</v>
      </c>
      <c r="F23" s="312" t="str">
        <f>C15</f>
        <v>MKU0413</v>
      </c>
      <c r="G23" s="311" t="str">
        <f>D15</f>
        <v>Matematika Dasar I</v>
      </c>
    </row>
    <row r="24" spans="1:7">
      <c r="A24" s="419"/>
      <c r="B24" s="256">
        <f>B23+1</f>
        <v>2</v>
      </c>
      <c r="C24" s="139" t="s">
        <v>353</v>
      </c>
      <c r="D24" s="293" t="s">
        <v>4</v>
      </c>
      <c r="E24" s="139">
        <v>2</v>
      </c>
      <c r="F24" s="312" t="str">
        <f>C15</f>
        <v>MKU0413</v>
      </c>
      <c r="G24" s="311" t="str">
        <f>D15</f>
        <v>Matematika Dasar I</v>
      </c>
    </row>
    <row r="25" spans="1:7">
      <c r="A25" s="419"/>
      <c r="B25" s="256">
        <f t="shared" ref="B25:B33" si="1">B24+1</f>
        <v>3</v>
      </c>
      <c r="C25" s="280" t="s">
        <v>354</v>
      </c>
      <c r="D25" s="386" t="s">
        <v>330</v>
      </c>
      <c r="E25" s="139">
        <v>2</v>
      </c>
      <c r="F25" s="320"/>
      <c r="G25" s="309"/>
    </row>
    <row r="26" spans="1:7">
      <c r="A26" s="419"/>
      <c r="B26" s="256">
        <f t="shared" si="1"/>
        <v>4</v>
      </c>
      <c r="C26" s="139" t="s">
        <v>355</v>
      </c>
      <c r="D26" s="290" t="s">
        <v>336</v>
      </c>
      <c r="E26" s="139">
        <v>1</v>
      </c>
      <c r="F26" s="312"/>
      <c r="G26" s="321"/>
    </row>
    <row r="27" spans="1:7">
      <c r="A27" s="419"/>
      <c r="B27" s="256">
        <f t="shared" si="1"/>
        <v>5</v>
      </c>
      <c r="C27" s="139" t="s">
        <v>356</v>
      </c>
      <c r="D27" s="293" t="s">
        <v>24</v>
      </c>
      <c r="E27" s="139">
        <v>2</v>
      </c>
      <c r="F27" s="312"/>
      <c r="G27" s="321"/>
    </row>
    <row r="28" spans="1:7">
      <c r="A28" s="419"/>
      <c r="B28" s="256">
        <f t="shared" si="1"/>
        <v>6</v>
      </c>
      <c r="C28" s="268" t="s">
        <v>357</v>
      </c>
      <c r="D28" s="290" t="s">
        <v>335</v>
      </c>
      <c r="E28" s="139">
        <v>2</v>
      </c>
      <c r="F28" s="312"/>
      <c r="G28" s="321"/>
    </row>
    <row r="29" spans="1:7">
      <c r="A29" s="419"/>
      <c r="B29" s="256">
        <f t="shared" si="1"/>
        <v>7</v>
      </c>
      <c r="C29" s="268" t="s">
        <v>358</v>
      </c>
      <c r="D29" s="290" t="s">
        <v>6</v>
      </c>
      <c r="E29" s="139">
        <v>2</v>
      </c>
      <c r="F29" s="312"/>
      <c r="G29" s="321"/>
    </row>
    <row r="30" spans="1:7">
      <c r="A30" s="419"/>
      <c r="B30" s="256">
        <f t="shared" si="1"/>
        <v>8</v>
      </c>
      <c r="C30" s="139" t="s">
        <v>359</v>
      </c>
      <c r="D30" s="293" t="s">
        <v>341</v>
      </c>
      <c r="E30" s="139">
        <v>2</v>
      </c>
      <c r="F30" s="312" t="str">
        <f>C17</f>
        <v>TSI0112</v>
      </c>
      <c r="G30" s="321" t="str">
        <f>D17</f>
        <v>Gambar Struktur Bangunan I</v>
      </c>
    </row>
    <row r="31" spans="1:7">
      <c r="A31" s="419"/>
      <c r="B31" s="256">
        <f t="shared" si="1"/>
        <v>9</v>
      </c>
      <c r="C31" s="139" t="s">
        <v>360</v>
      </c>
      <c r="D31" s="293" t="s">
        <v>71</v>
      </c>
      <c r="E31" s="139">
        <v>2</v>
      </c>
      <c r="F31" s="312" t="str">
        <f>C19</f>
        <v>TSI0312</v>
      </c>
      <c r="G31" s="321" t="str">
        <f>D19</f>
        <v>Analisis Struktur I</v>
      </c>
    </row>
    <row r="32" spans="1:7">
      <c r="A32" s="419"/>
      <c r="B32" s="256">
        <f t="shared" si="1"/>
        <v>10</v>
      </c>
      <c r="C32" s="139" t="s">
        <v>361</v>
      </c>
      <c r="D32" s="290" t="s">
        <v>25</v>
      </c>
      <c r="E32" s="139">
        <v>2</v>
      </c>
      <c r="F32" s="312"/>
      <c r="G32" s="321"/>
    </row>
    <row r="33" spans="1:7">
      <c r="A33" s="419"/>
      <c r="B33" s="256">
        <f t="shared" si="1"/>
        <v>11</v>
      </c>
      <c r="C33" s="280" t="s">
        <v>362</v>
      </c>
      <c r="D33" s="294" t="s">
        <v>337</v>
      </c>
      <c r="E33" s="322">
        <v>1</v>
      </c>
      <c r="F33" s="323"/>
      <c r="G33" s="324"/>
    </row>
    <row r="34" spans="1:7">
      <c r="A34" s="440"/>
      <c r="B34" s="441" t="s">
        <v>101</v>
      </c>
      <c r="C34" s="438"/>
      <c r="D34" s="439"/>
      <c r="E34" s="325">
        <f>SUM(E23:E33)</f>
        <v>20</v>
      </c>
      <c r="F34" s="320"/>
      <c r="G34" s="321"/>
    </row>
    <row r="35" spans="1:7">
      <c r="A35" s="442" t="s">
        <v>104</v>
      </c>
      <c r="B35" s="256">
        <v>1</v>
      </c>
      <c r="C35" s="139" t="s">
        <v>363</v>
      </c>
      <c r="D35" s="290" t="s">
        <v>83</v>
      </c>
      <c r="E35" s="263">
        <v>2</v>
      </c>
      <c r="F35" s="323" t="str">
        <f>C31</f>
        <v>TSI0422</v>
      </c>
      <c r="G35" s="326" t="str">
        <f>D31</f>
        <v>Analisis Struktur II</v>
      </c>
    </row>
    <row r="36" spans="1:7">
      <c r="A36" s="443"/>
      <c r="B36" s="256">
        <f>B35+1</f>
        <v>2</v>
      </c>
      <c r="C36" s="139" t="s">
        <v>364</v>
      </c>
      <c r="D36" s="295" t="s">
        <v>75</v>
      </c>
      <c r="E36" s="263">
        <v>2</v>
      </c>
      <c r="F36" s="327" t="str">
        <f>'KURIKULUM MERDEKA (2)'!C23</f>
        <v>MKU0122</v>
      </c>
      <c r="G36" s="316" t="str">
        <f>'KURIKULUM MERDEKA (2)'!D23</f>
        <v>Matematika Dasar II</v>
      </c>
    </row>
    <row r="37" spans="1:7">
      <c r="A37" s="443"/>
      <c r="B37" s="256">
        <f t="shared" ref="B37:B42" si="2">B36+1</f>
        <v>3</v>
      </c>
      <c r="C37" s="139" t="s">
        <v>365</v>
      </c>
      <c r="D37" s="290" t="s">
        <v>11</v>
      </c>
      <c r="E37" s="263">
        <v>2</v>
      </c>
      <c r="F37" s="327" t="str">
        <f>C24</f>
        <v>MKU0222</v>
      </c>
      <c r="G37" s="316" t="str">
        <f>D24</f>
        <v>Statistik dan Probabilitas</v>
      </c>
    </row>
    <row r="38" spans="1:7">
      <c r="A38" s="443"/>
      <c r="B38" s="256">
        <f t="shared" si="2"/>
        <v>4</v>
      </c>
      <c r="C38" s="139" t="s">
        <v>366</v>
      </c>
      <c r="D38" s="290" t="s">
        <v>12</v>
      </c>
      <c r="E38" s="263">
        <v>2</v>
      </c>
      <c r="F38" s="327" t="str">
        <f>C31</f>
        <v>TSI0422</v>
      </c>
      <c r="G38" s="316" t="str">
        <f>D31</f>
        <v>Analisis Struktur II</v>
      </c>
    </row>
    <row r="39" spans="1:7">
      <c r="A39" s="443"/>
      <c r="B39" s="256">
        <f t="shared" si="2"/>
        <v>5</v>
      </c>
      <c r="C39" s="139" t="s">
        <v>367</v>
      </c>
      <c r="D39" s="296" t="s">
        <v>7</v>
      </c>
      <c r="E39" s="328">
        <v>2</v>
      </c>
      <c r="F39" s="329" t="str">
        <f>C31</f>
        <v>TSI0422</v>
      </c>
      <c r="G39" s="330" t="str">
        <f>D31</f>
        <v>Analisis Struktur II</v>
      </c>
    </row>
    <row r="40" spans="1:7">
      <c r="A40" s="443"/>
      <c r="B40" s="256">
        <f t="shared" si="2"/>
        <v>6</v>
      </c>
      <c r="C40" s="139" t="s">
        <v>368</v>
      </c>
      <c r="D40" s="290" t="s">
        <v>331</v>
      </c>
      <c r="E40" s="263">
        <v>2</v>
      </c>
      <c r="F40" s="331" t="str">
        <f>C36</f>
        <v>TSI0232</v>
      </c>
      <c r="G40" s="332"/>
    </row>
    <row r="41" spans="1:7">
      <c r="A41" s="443"/>
      <c r="B41" s="256">
        <f t="shared" si="2"/>
        <v>7</v>
      </c>
      <c r="C41" s="139" t="s">
        <v>369</v>
      </c>
      <c r="D41" s="290" t="s">
        <v>56</v>
      </c>
      <c r="E41" s="139">
        <v>2</v>
      </c>
      <c r="F41" s="327"/>
      <c r="G41" s="333"/>
    </row>
    <row r="42" spans="1:7">
      <c r="A42" s="443"/>
      <c r="B42" s="256">
        <f t="shared" si="2"/>
        <v>8</v>
      </c>
      <c r="C42" s="139" t="s">
        <v>370</v>
      </c>
      <c r="D42" s="296" t="s">
        <v>27</v>
      </c>
      <c r="E42" s="263">
        <v>2</v>
      </c>
      <c r="F42" s="343"/>
      <c r="G42" s="344"/>
    </row>
    <row r="43" spans="1:7">
      <c r="A43" s="443"/>
      <c r="B43" s="256">
        <f>B42+1</f>
        <v>9</v>
      </c>
      <c r="C43" s="139" t="s">
        <v>371</v>
      </c>
      <c r="D43" s="296" t="s">
        <v>334</v>
      </c>
      <c r="E43" s="334">
        <v>2</v>
      </c>
      <c r="F43" s="312"/>
      <c r="G43" s="321"/>
    </row>
    <row r="44" spans="1:7">
      <c r="A44" s="443"/>
      <c r="B44" s="256">
        <f>B43+1</f>
        <v>10</v>
      </c>
      <c r="C44" s="139" t="s">
        <v>372</v>
      </c>
      <c r="D44" s="290" t="s">
        <v>29</v>
      </c>
      <c r="E44" s="263">
        <v>1</v>
      </c>
      <c r="F44" s="312"/>
      <c r="G44" s="321" t="s">
        <v>6</v>
      </c>
    </row>
    <row r="45" spans="1:7">
      <c r="A45" s="443"/>
      <c r="B45" s="256">
        <f>B44+1</f>
        <v>11</v>
      </c>
      <c r="C45" s="139" t="s">
        <v>373</v>
      </c>
      <c r="D45" s="290" t="s">
        <v>15</v>
      </c>
      <c r="E45" s="335">
        <v>1</v>
      </c>
      <c r="F45" s="336" t="str">
        <f>C32</f>
        <v>TSI0522</v>
      </c>
      <c r="G45" s="337" t="str">
        <f>D32</f>
        <v>Hidrolika</v>
      </c>
    </row>
    <row r="46" spans="1:7">
      <c r="A46" s="444"/>
      <c r="B46" s="257"/>
      <c r="C46" s="421" t="s">
        <v>115</v>
      </c>
      <c r="D46" s="422"/>
      <c r="E46" s="338">
        <f>SUM(E35:E45)</f>
        <v>20</v>
      </c>
      <c r="F46" s="339"/>
      <c r="G46" s="340"/>
    </row>
    <row r="47" spans="1:7">
      <c r="A47" s="418" t="s">
        <v>105</v>
      </c>
      <c r="B47" s="258">
        <v>1</v>
      </c>
      <c r="C47" s="139" t="s">
        <v>374</v>
      </c>
      <c r="D47" s="290" t="s">
        <v>57</v>
      </c>
      <c r="E47" s="268">
        <v>2</v>
      </c>
      <c r="F47" s="341" t="str">
        <f>C37&amp;", "&amp;C32</f>
        <v>TSI0332, TSI0522</v>
      </c>
      <c r="G47" s="342" t="str">
        <f>D37&amp;", "&amp;D32</f>
        <v>Rekayasa Hidrologi, Hidrolika</v>
      </c>
    </row>
    <row r="48" spans="1:7" ht="13.5" customHeight="1">
      <c r="A48" s="419"/>
      <c r="B48" s="257">
        <f>B47+1</f>
        <v>2</v>
      </c>
      <c r="C48" s="139" t="s">
        <v>375</v>
      </c>
      <c r="D48" s="290" t="s">
        <v>87</v>
      </c>
      <c r="E48" s="139">
        <v>2</v>
      </c>
      <c r="F48" s="312" t="str">
        <f>C35</f>
        <v>TSI0132</v>
      </c>
      <c r="G48" s="311" t="str">
        <f>D35</f>
        <v>Analisis Struktur III</v>
      </c>
    </row>
    <row r="49" spans="1:7">
      <c r="A49" s="419"/>
      <c r="B49" s="257">
        <f t="shared" ref="B49:B56" si="3">B48+1</f>
        <v>3</v>
      </c>
      <c r="C49" s="139" t="s">
        <v>376</v>
      </c>
      <c r="D49" s="290" t="s">
        <v>77</v>
      </c>
      <c r="E49" s="139">
        <v>2</v>
      </c>
      <c r="F49" s="312" t="str">
        <f>C36</f>
        <v>TSI0232</v>
      </c>
      <c r="G49" s="311" t="str">
        <f>D36</f>
        <v>Matematika Rekayasa I</v>
      </c>
    </row>
    <row r="50" spans="1:7">
      <c r="A50" s="419"/>
      <c r="B50" s="257">
        <f t="shared" si="3"/>
        <v>4</v>
      </c>
      <c r="C50" s="139" t="s">
        <v>377</v>
      </c>
      <c r="D50" s="290" t="s">
        <v>28</v>
      </c>
      <c r="E50" s="139">
        <v>2</v>
      </c>
      <c r="F50" s="312" t="str">
        <f>C39</f>
        <v>TSI0532</v>
      </c>
      <c r="G50" s="311" t="str">
        <f>D39</f>
        <v>Struktur Baja I</v>
      </c>
    </row>
    <row r="51" spans="1:7">
      <c r="A51" s="419"/>
      <c r="B51" s="257">
        <f t="shared" si="3"/>
        <v>5</v>
      </c>
      <c r="C51" s="139" t="s">
        <v>378</v>
      </c>
      <c r="D51" s="290" t="s">
        <v>76</v>
      </c>
      <c r="E51" s="263">
        <v>2</v>
      </c>
      <c r="F51" s="312" t="str">
        <f>C35</f>
        <v>TSI0132</v>
      </c>
      <c r="G51" s="311" t="str">
        <f>D35</f>
        <v>Analisis Struktur III</v>
      </c>
    </row>
    <row r="52" spans="1:7">
      <c r="A52" s="419"/>
      <c r="B52" s="257">
        <f t="shared" si="3"/>
        <v>6</v>
      </c>
      <c r="C52" s="139" t="s">
        <v>379</v>
      </c>
      <c r="D52" s="296" t="s">
        <v>26</v>
      </c>
      <c r="E52" s="139">
        <v>2</v>
      </c>
      <c r="F52" s="327" t="str">
        <f>C43</f>
        <v>TSI0932</v>
      </c>
      <c r="G52" s="327" t="str">
        <f>D43</f>
        <v xml:space="preserve">Mekanika Tanah I </v>
      </c>
    </row>
    <row r="53" spans="1:7">
      <c r="A53" s="419"/>
      <c r="B53" s="257">
        <f t="shared" si="3"/>
        <v>7</v>
      </c>
      <c r="C53" s="139" t="s">
        <v>380</v>
      </c>
      <c r="D53" s="290" t="s">
        <v>62</v>
      </c>
      <c r="E53" s="139">
        <v>2</v>
      </c>
      <c r="F53" s="341" t="str">
        <f>C37&amp;", "&amp;C32</f>
        <v>TSI0332, TSI0522</v>
      </c>
      <c r="G53" s="342" t="str">
        <f>D37&amp;", "&amp;D32</f>
        <v>Rekayasa Hidrologi, Hidrolika</v>
      </c>
    </row>
    <row r="54" spans="1:7">
      <c r="A54" s="419"/>
      <c r="B54" s="257">
        <f t="shared" si="3"/>
        <v>8</v>
      </c>
      <c r="C54" s="139" t="s">
        <v>381</v>
      </c>
      <c r="D54" s="290" t="s">
        <v>319</v>
      </c>
      <c r="E54" s="139">
        <v>2</v>
      </c>
      <c r="F54" s="343"/>
      <c r="G54" s="344"/>
    </row>
    <row r="55" spans="1:7">
      <c r="A55" s="419"/>
      <c r="B55" s="257">
        <f t="shared" si="3"/>
        <v>9</v>
      </c>
      <c r="C55" s="139" t="s">
        <v>382</v>
      </c>
      <c r="D55" s="290" t="s">
        <v>16</v>
      </c>
      <c r="E55" s="264">
        <v>2</v>
      </c>
      <c r="F55" s="312" t="str">
        <f>C30</f>
        <v>TSI0322</v>
      </c>
      <c r="G55" s="344" t="str">
        <f>D30</f>
        <v xml:space="preserve">Gambar Struktur Bangunan II </v>
      </c>
    </row>
    <row r="56" spans="1:7">
      <c r="A56" s="419"/>
      <c r="B56" s="257">
        <f t="shared" si="3"/>
        <v>10</v>
      </c>
      <c r="C56" s="139" t="s">
        <v>383</v>
      </c>
      <c r="D56" s="296" t="s">
        <v>30</v>
      </c>
      <c r="E56" s="345">
        <v>1</v>
      </c>
      <c r="F56" s="346"/>
      <c r="G56" s="318"/>
    </row>
    <row r="57" spans="1:7">
      <c r="A57" s="427"/>
      <c r="B57" s="257"/>
      <c r="C57" s="421" t="s">
        <v>114</v>
      </c>
      <c r="D57" s="422"/>
      <c r="E57" s="338">
        <f>SUM(E47:E56)</f>
        <v>19</v>
      </c>
      <c r="F57" s="339"/>
      <c r="G57" s="340"/>
    </row>
    <row r="58" spans="1:7">
      <c r="A58" s="418" t="s">
        <v>106</v>
      </c>
      <c r="B58" s="267">
        <v>1</v>
      </c>
      <c r="C58" s="282" t="s">
        <v>384</v>
      </c>
      <c r="D58" s="297" t="s">
        <v>54</v>
      </c>
      <c r="E58" s="268">
        <v>2</v>
      </c>
      <c r="F58" s="312" t="str">
        <f>C29</f>
        <v>TSI0222</v>
      </c>
      <c r="G58" s="311" t="str">
        <f>D29</f>
        <v>Ilmu Ukur Tanah</v>
      </c>
    </row>
    <row r="59" spans="1:7">
      <c r="A59" s="419"/>
      <c r="B59" s="256">
        <f>B58+1</f>
        <v>2</v>
      </c>
      <c r="C59" s="139" t="s">
        <v>385</v>
      </c>
      <c r="D59" s="290" t="s">
        <v>32</v>
      </c>
      <c r="E59" s="139">
        <v>2</v>
      </c>
      <c r="F59" s="343" t="str">
        <f>C49</f>
        <v>TSI0342</v>
      </c>
      <c r="G59" s="344" t="str">
        <f>D49</f>
        <v>Matematika Rekayasa II</v>
      </c>
    </row>
    <row r="60" spans="1:7">
      <c r="A60" s="419"/>
      <c r="B60" s="257">
        <f>B59+1</f>
        <v>3</v>
      </c>
      <c r="C60" s="139" t="s">
        <v>386</v>
      </c>
      <c r="D60" s="290" t="s">
        <v>60</v>
      </c>
      <c r="E60" s="139">
        <v>2</v>
      </c>
      <c r="F60" s="312" t="str">
        <f>C55</f>
        <v>TSI0942</v>
      </c>
      <c r="G60" s="311" t="str">
        <f>D55</f>
        <v>Estimasi Biaya Konstruksi</v>
      </c>
    </row>
    <row r="61" spans="1:7">
      <c r="A61" s="419"/>
      <c r="B61" s="257">
        <f>B60+1</f>
        <v>4</v>
      </c>
      <c r="C61" s="139" t="s">
        <v>387</v>
      </c>
      <c r="D61" s="290" t="s">
        <v>86</v>
      </c>
      <c r="E61" s="139">
        <v>3</v>
      </c>
      <c r="F61" s="312" t="str">
        <f>C26</f>
        <v>MKU0421</v>
      </c>
      <c r="G61" s="311" t="str">
        <f>D26</f>
        <v>Bahasa Indonesia Dan Tata Penulisan Ilmiah</v>
      </c>
    </row>
    <row r="62" spans="1:7">
      <c r="A62" s="419"/>
      <c r="B62" s="257">
        <f t="shared" ref="B62:B65" si="4">B61+1</f>
        <v>5</v>
      </c>
      <c r="C62" s="139" t="s">
        <v>388</v>
      </c>
      <c r="D62" s="290" t="s">
        <v>84</v>
      </c>
      <c r="E62" s="139">
        <v>2</v>
      </c>
      <c r="F62" s="343" t="str">
        <f>C52</f>
        <v>TSI0642</v>
      </c>
      <c r="G62" s="344" t="str">
        <f>D52</f>
        <v>Mekanika Tanah II</v>
      </c>
    </row>
    <row r="63" spans="1:7">
      <c r="A63" s="419"/>
      <c r="B63" s="257">
        <f t="shared" si="4"/>
        <v>6</v>
      </c>
      <c r="C63" s="139" t="s">
        <v>389</v>
      </c>
      <c r="D63" s="290" t="s">
        <v>78</v>
      </c>
      <c r="E63" s="139">
        <v>2</v>
      </c>
      <c r="F63" s="341" t="str">
        <f>C51</f>
        <v>TSI0542</v>
      </c>
      <c r="G63" s="347" t="str">
        <f>D51</f>
        <v>Struktur Beton Bertulang I</v>
      </c>
    </row>
    <row r="64" spans="1:7">
      <c r="A64" s="419"/>
      <c r="B64" s="257">
        <f t="shared" si="4"/>
        <v>7</v>
      </c>
      <c r="C64" s="139" t="s">
        <v>390</v>
      </c>
      <c r="D64" s="290" t="s">
        <v>81</v>
      </c>
      <c r="E64" s="348">
        <v>2</v>
      </c>
      <c r="F64" s="312"/>
      <c r="G64" s="349"/>
    </row>
    <row r="65" spans="1:9">
      <c r="A65" s="419"/>
      <c r="B65" s="257">
        <f t="shared" si="4"/>
        <v>8</v>
      </c>
      <c r="C65" s="139" t="s">
        <v>391</v>
      </c>
      <c r="D65" s="296" t="s">
        <v>120</v>
      </c>
      <c r="E65" s="350">
        <v>1</v>
      </c>
      <c r="F65" s="351" t="str">
        <f>C18</f>
        <v>TSI0212</v>
      </c>
      <c r="G65" s="352" t="str">
        <f>D18</f>
        <v>Teknologi Bahan Konstruksi</v>
      </c>
    </row>
    <row r="66" spans="1:9">
      <c r="A66" s="419"/>
      <c r="B66" s="428">
        <f>B65+1</f>
        <v>9</v>
      </c>
      <c r="C66" s="149" t="s">
        <v>392</v>
      </c>
      <c r="D66" s="290" t="s">
        <v>14</v>
      </c>
      <c r="E66" s="433">
        <v>2</v>
      </c>
      <c r="F66" s="312" t="str">
        <f>C41</f>
        <v>TSI0732</v>
      </c>
      <c r="G66" s="311" t="str">
        <f>D41</f>
        <v>Geometrik Jalan Raya</v>
      </c>
    </row>
    <row r="67" spans="1:9">
      <c r="A67" s="419"/>
      <c r="B67" s="429"/>
      <c r="C67" s="149" t="s">
        <v>393</v>
      </c>
      <c r="D67" s="290" t="s">
        <v>80</v>
      </c>
      <c r="E67" s="431"/>
      <c r="F67" s="312" t="str">
        <f>C53</f>
        <v>TSI0742</v>
      </c>
      <c r="G67" s="311" t="str">
        <f>D53</f>
        <v>Rekayasa Bangunan Air</v>
      </c>
    </row>
    <row r="68" spans="1:9">
      <c r="A68" s="419"/>
      <c r="B68" s="429"/>
      <c r="C68" s="149" t="s">
        <v>394</v>
      </c>
      <c r="D68" s="290" t="s">
        <v>94</v>
      </c>
      <c r="E68" s="436"/>
      <c r="F68" s="312" t="str">
        <f>C50</f>
        <v>TSI0442</v>
      </c>
      <c r="G68" s="311" t="str">
        <f>D50</f>
        <v>Struktur Baja II</v>
      </c>
    </row>
    <row r="69" spans="1:9">
      <c r="A69" s="419"/>
      <c r="B69" s="274">
        <v>10</v>
      </c>
      <c r="C69" s="139" t="s">
        <v>395</v>
      </c>
      <c r="D69" s="290" t="s">
        <v>126</v>
      </c>
      <c r="E69" s="353">
        <v>2</v>
      </c>
      <c r="F69" s="351" t="s">
        <v>121</v>
      </c>
      <c r="G69" s="354" t="s">
        <v>121</v>
      </c>
    </row>
    <row r="70" spans="1:9">
      <c r="A70" s="427"/>
      <c r="B70" s="266"/>
      <c r="C70" s="421" t="s">
        <v>113</v>
      </c>
      <c r="D70" s="422"/>
      <c r="E70" s="355">
        <f>SUM(E58:E69)</f>
        <v>20</v>
      </c>
      <c r="F70" s="339"/>
      <c r="G70" s="340"/>
    </row>
    <row r="71" spans="1:9">
      <c r="A71" s="418" t="s">
        <v>107</v>
      </c>
      <c r="B71" s="269">
        <v>1</v>
      </c>
      <c r="C71" s="139" t="s">
        <v>396</v>
      </c>
      <c r="D71" s="290" t="s">
        <v>39</v>
      </c>
      <c r="E71" s="268">
        <v>2</v>
      </c>
      <c r="F71" s="312" t="str">
        <f>C60</f>
        <v>TSI0352</v>
      </c>
      <c r="G71" s="311" t="str">
        <f>D60</f>
        <v>Manajemen Proyek</v>
      </c>
      <c r="I71" s="141">
        <v>8</v>
      </c>
    </row>
    <row r="72" spans="1:9">
      <c r="A72" s="419"/>
      <c r="B72" s="256">
        <f t="shared" ref="B72:B76" si="5">B71+1</f>
        <v>2</v>
      </c>
      <c r="C72" s="139" t="s">
        <v>397</v>
      </c>
      <c r="D72" s="290" t="s">
        <v>31</v>
      </c>
      <c r="E72" s="139">
        <v>2</v>
      </c>
      <c r="F72" s="320" t="str">
        <f>C47</f>
        <v>TSI0142</v>
      </c>
      <c r="G72" s="356" t="str">
        <f>D47</f>
        <v>Rekayasa Irigasi</v>
      </c>
      <c r="I72" s="141">
        <v>9</v>
      </c>
    </row>
    <row r="73" spans="1:9">
      <c r="A73" s="419"/>
      <c r="B73" s="256">
        <f t="shared" si="5"/>
        <v>3</v>
      </c>
      <c r="C73" s="139" t="s">
        <v>398</v>
      </c>
      <c r="D73" s="290" t="s">
        <v>40</v>
      </c>
      <c r="E73" s="350">
        <v>2</v>
      </c>
      <c r="F73" s="312" t="str">
        <f>C60</f>
        <v>TSI0352</v>
      </c>
      <c r="G73" s="311" t="str">
        <f>D60</f>
        <v>Manajemen Proyek</v>
      </c>
      <c r="I73" s="141">
        <v>10</v>
      </c>
    </row>
    <row r="74" spans="1:9">
      <c r="A74" s="419"/>
      <c r="B74" s="256">
        <f t="shared" si="5"/>
        <v>4</v>
      </c>
      <c r="C74" s="139" t="s">
        <v>399</v>
      </c>
      <c r="D74" s="290" t="s">
        <v>85</v>
      </c>
      <c r="E74" s="350">
        <v>2</v>
      </c>
      <c r="F74" s="312" t="str">
        <f>C62</f>
        <v>TSI0552</v>
      </c>
      <c r="G74" s="349" t="str">
        <f>D62</f>
        <v>Desain Pondasi I</v>
      </c>
      <c r="I74" s="141">
        <v>11</v>
      </c>
    </row>
    <row r="75" spans="1:9">
      <c r="A75" s="419"/>
      <c r="B75" s="256">
        <f t="shared" si="5"/>
        <v>5</v>
      </c>
      <c r="C75" s="139" t="s">
        <v>400</v>
      </c>
      <c r="D75" s="290" t="s">
        <v>88</v>
      </c>
      <c r="E75" s="357">
        <v>2</v>
      </c>
      <c r="F75" s="312" t="str">
        <f>C64</f>
        <v>TSI0752</v>
      </c>
      <c r="G75" s="311" t="str">
        <f>D64</f>
        <v>Metode Pelaksanaan Konstruksi</v>
      </c>
      <c r="I75" s="141">
        <v>12</v>
      </c>
    </row>
    <row r="76" spans="1:9">
      <c r="A76" s="419"/>
      <c r="B76" s="256">
        <f t="shared" si="5"/>
        <v>6</v>
      </c>
      <c r="C76" s="139" t="s">
        <v>401</v>
      </c>
      <c r="D76" s="290" t="s">
        <v>338</v>
      </c>
      <c r="E76" s="302">
        <v>2</v>
      </c>
      <c r="F76" s="312"/>
      <c r="G76" s="311"/>
      <c r="I76" s="141">
        <v>13</v>
      </c>
    </row>
    <row r="77" spans="1:9">
      <c r="A77" s="419"/>
      <c r="B77" s="428">
        <f>B76+1</f>
        <v>7</v>
      </c>
      <c r="C77" s="149" t="s">
        <v>402</v>
      </c>
      <c r="D77" s="290" t="s">
        <v>59</v>
      </c>
      <c r="E77" s="433">
        <v>2</v>
      </c>
      <c r="F77" s="312" t="str">
        <f>C52</f>
        <v>TSI0642</v>
      </c>
      <c r="G77" s="311" t="str">
        <f>D52</f>
        <v>Mekanika Tanah II</v>
      </c>
      <c r="I77" s="141">
        <v>14</v>
      </c>
    </row>
    <row r="78" spans="1:9">
      <c r="A78" s="419"/>
      <c r="B78" s="429"/>
      <c r="C78" s="149" t="s">
        <v>403</v>
      </c>
      <c r="D78" s="290" t="s">
        <v>34</v>
      </c>
      <c r="E78" s="431"/>
      <c r="F78" s="312" t="str">
        <f>C37&amp;", "&amp;C32</f>
        <v>TSI0332, TSI0522</v>
      </c>
      <c r="G78" s="349" t="str">
        <f>D37&amp;", "&amp;D32</f>
        <v>Rekayasa Hidrologi, Hidrolika</v>
      </c>
      <c r="I78" s="141">
        <v>15</v>
      </c>
    </row>
    <row r="79" spans="1:9">
      <c r="A79" s="419"/>
      <c r="B79" s="430"/>
      <c r="C79" s="149" t="s">
        <v>404</v>
      </c>
      <c r="D79" s="290" t="s">
        <v>89</v>
      </c>
      <c r="E79" s="434"/>
      <c r="F79" s="312" t="str">
        <f>C48</f>
        <v>TSI0242</v>
      </c>
      <c r="G79" s="311" t="str">
        <f>D48</f>
        <v>Analisis Struktur IV</v>
      </c>
      <c r="I79" s="141">
        <v>16</v>
      </c>
    </row>
    <row r="80" spans="1:9">
      <c r="A80" s="419"/>
      <c r="B80" s="428">
        <f>B77+1</f>
        <v>8</v>
      </c>
      <c r="C80" s="149" t="s">
        <v>405</v>
      </c>
      <c r="D80" s="290" t="s">
        <v>119</v>
      </c>
      <c r="E80" s="431">
        <v>2</v>
      </c>
      <c r="F80" s="312" t="str">
        <f>C41&amp;", "&amp;C42</f>
        <v>TSI0732, TSI0832</v>
      </c>
      <c r="G80" s="312" t="str">
        <f>D41&amp;", "&amp;D42</f>
        <v>Geometrik Jalan Raya, Rekayasa Transportasi</v>
      </c>
      <c r="I80" s="141">
        <v>17</v>
      </c>
    </row>
    <row r="81" spans="1:9">
      <c r="A81" s="419"/>
      <c r="B81" s="429"/>
      <c r="C81" s="149" t="s">
        <v>406</v>
      </c>
      <c r="D81" s="290" t="s">
        <v>58</v>
      </c>
      <c r="E81" s="431"/>
      <c r="F81" s="312" t="str">
        <f>C37</f>
        <v>TSI0332</v>
      </c>
      <c r="G81" s="311" t="str">
        <f>D37</f>
        <v>Rekayasa Hidrologi</v>
      </c>
      <c r="I81" s="141">
        <v>18</v>
      </c>
    </row>
    <row r="82" spans="1:9">
      <c r="A82" s="419"/>
      <c r="B82" s="430"/>
      <c r="C82" s="149" t="s">
        <v>407</v>
      </c>
      <c r="D82" s="290" t="s">
        <v>91</v>
      </c>
      <c r="E82" s="431"/>
      <c r="F82" s="312" t="str">
        <f>C63</f>
        <v>TSI0652</v>
      </c>
      <c r="G82" s="311" t="str">
        <f>D63</f>
        <v>Struktur Beton Bertulang II</v>
      </c>
      <c r="I82" s="141">
        <v>19</v>
      </c>
    </row>
    <row r="83" spans="1:9">
      <c r="A83" s="419"/>
      <c r="B83" s="428">
        <f>B80+1</f>
        <v>9</v>
      </c>
      <c r="C83" s="149" t="s">
        <v>408</v>
      </c>
      <c r="D83" s="290" t="s">
        <v>33</v>
      </c>
      <c r="E83" s="433">
        <v>2</v>
      </c>
      <c r="F83" s="312" t="str">
        <f>C41</f>
        <v>TSI0732</v>
      </c>
      <c r="G83" s="311" t="str">
        <f>D41</f>
        <v>Geometrik Jalan Raya</v>
      </c>
      <c r="I83" s="141">
        <v>20</v>
      </c>
    </row>
    <row r="84" spans="1:9">
      <c r="A84" s="419"/>
      <c r="B84" s="429"/>
      <c r="C84" s="149" t="s">
        <v>409</v>
      </c>
      <c r="D84" s="290" t="s">
        <v>329</v>
      </c>
      <c r="E84" s="431"/>
      <c r="F84" s="312" t="str">
        <f>C32</f>
        <v>TSI0522</v>
      </c>
      <c r="G84" s="311" t="str">
        <f>D32</f>
        <v>Hidrolika</v>
      </c>
      <c r="I84" s="141">
        <v>21</v>
      </c>
    </row>
    <row r="85" spans="1:9">
      <c r="A85" s="419"/>
      <c r="B85" s="430"/>
      <c r="C85" s="149" t="s">
        <v>410</v>
      </c>
      <c r="D85" s="290" t="s">
        <v>36</v>
      </c>
      <c r="E85" s="435"/>
      <c r="F85" s="351" t="str">
        <f>C48</f>
        <v>TSI0242</v>
      </c>
      <c r="G85" s="352" t="str">
        <f>D48</f>
        <v>Analisis Struktur IV</v>
      </c>
      <c r="I85" s="141">
        <v>22</v>
      </c>
    </row>
    <row r="86" spans="1:9">
      <c r="A86" s="427"/>
      <c r="B86" s="256"/>
      <c r="C86" s="421" t="s">
        <v>112</v>
      </c>
      <c r="D86" s="422"/>
      <c r="E86" s="338">
        <f>SUM(E71:E85)</f>
        <v>18</v>
      </c>
      <c r="F86" s="358"/>
      <c r="G86" s="359"/>
      <c r="I86" s="141">
        <v>23</v>
      </c>
    </row>
    <row r="87" spans="1:9">
      <c r="A87" s="418" t="s">
        <v>108</v>
      </c>
      <c r="B87" s="270">
        <v>1</v>
      </c>
      <c r="C87" s="283" t="s">
        <v>411</v>
      </c>
      <c r="D87" s="298" t="s">
        <v>321</v>
      </c>
      <c r="E87" s="268">
        <v>2</v>
      </c>
      <c r="F87" s="351" t="str">
        <f>C61</f>
        <v>TSI0453</v>
      </c>
      <c r="G87" s="352" t="str">
        <f>D61</f>
        <v>Metodologi Penelitian dan Presentasi</v>
      </c>
      <c r="I87" s="141">
        <v>24</v>
      </c>
    </row>
    <row r="88" spans="1:9">
      <c r="A88" s="419"/>
      <c r="B88" s="256">
        <f>B87+1</f>
        <v>2</v>
      </c>
      <c r="C88" s="283" t="s">
        <v>412</v>
      </c>
      <c r="D88" s="276" t="s">
        <v>90</v>
      </c>
      <c r="E88" s="360">
        <v>2</v>
      </c>
      <c r="F88" s="312"/>
      <c r="G88" s="349"/>
      <c r="I88" s="141">
        <v>25</v>
      </c>
    </row>
    <row r="89" spans="1:9">
      <c r="A89" s="419"/>
      <c r="B89" s="256">
        <f t="shared" ref="B89:B91" si="6">B88+1</f>
        <v>3</v>
      </c>
      <c r="C89" s="148" t="s">
        <v>413</v>
      </c>
      <c r="D89" s="299" t="s">
        <v>318</v>
      </c>
      <c r="E89" s="361">
        <v>2</v>
      </c>
      <c r="F89" s="312"/>
      <c r="G89" s="362"/>
      <c r="I89" s="141">
        <v>26</v>
      </c>
    </row>
    <row r="90" spans="1:9">
      <c r="A90" s="419"/>
      <c r="B90" s="256">
        <f t="shared" si="6"/>
        <v>4</v>
      </c>
      <c r="C90" s="149" t="s">
        <v>414</v>
      </c>
      <c r="D90" s="276" t="s">
        <v>118</v>
      </c>
      <c r="E90" s="357">
        <v>3</v>
      </c>
      <c r="F90" s="312"/>
      <c r="G90" s="362"/>
      <c r="I90" s="141">
        <v>27</v>
      </c>
    </row>
    <row r="91" spans="1:9">
      <c r="A91" s="419"/>
      <c r="B91" s="428">
        <f t="shared" si="6"/>
        <v>5</v>
      </c>
      <c r="C91" s="149" t="s">
        <v>415</v>
      </c>
      <c r="D91" s="290" t="s">
        <v>322</v>
      </c>
      <c r="E91" s="431">
        <v>2</v>
      </c>
      <c r="F91" s="351" t="str">
        <f>C42</f>
        <v>TSI0832</v>
      </c>
      <c r="G91" s="351" t="str">
        <f>D42</f>
        <v>Rekayasa Transportasi</v>
      </c>
      <c r="I91" s="141">
        <v>28</v>
      </c>
    </row>
    <row r="92" spans="1:9">
      <c r="A92" s="419"/>
      <c r="B92" s="429"/>
      <c r="C92" s="149" t="s">
        <v>416</v>
      </c>
      <c r="D92" s="290" t="s">
        <v>35</v>
      </c>
      <c r="E92" s="431"/>
      <c r="F92" s="312" t="str">
        <f>C53</f>
        <v>TSI0742</v>
      </c>
      <c r="G92" s="312" t="str">
        <f>D53</f>
        <v>Rekayasa Bangunan Air</v>
      </c>
      <c r="I92" s="141">
        <v>29</v>
      </c>
    </row>
    <row r="93" spans="1:9">
      <c r="A93" s="419"/>
      <c r="B93" s="430"/>
      <c r="C93" s="149" t="s">
        <v>417</v>
      </c>
      <c r="D93" s="290" t="s">
        <v>117</v>
      </c>
      <c r="E93" s="431"/>
      <c r="F93" s="312" t="str">
        <f>C50&amp;", "&amp;C63</f>
        <v>TSI0442, TSI0652</v>
      </c>
      <c r="G93" s="311" t="str">
        <f>D50&amp;", "&amp;D63</f>
        <v>Struktur Baja II, Struktur Beton Bertulang II</v>
      </c>
      <c r="I93" s="141">
        <v>30</v>
      </c>
    </row>
    <row r="94" spans="1:9">
      <c r="A94" s="419"/>
      <c r="B94" s="428">
        <f>B91+1</f>
        <v>6</v>
      </c>
      <c r="C94" s="149" t="s">
        <v>418</v>
      </c>
      <c r="D94" s="290" t="s">
        <v>18</v>
      </c>
      <c r="E94" s="432">
        <v>2</v>
      </c>
      <c r="F94" s="312" t="str">
        <f>C77</f>
        <v>TST0162</v>
      </c>
      <c r="G94" s="311" t="str">
        <f>D77</f>
        <v>Perkerasan Jalan Raya</v>
      </c>
      <c r="I94" s="141">
        <v>31</v>
      </c>
    </row>
    <row r="95" spans="1:9">
      <c r="A95" s="419"/>
      <c r="B95" s="429"/>
      <c r="C95" s="149" t="s">
        <v>419</v>
      </c>
      <c r="D95" s="290" t="s">
        <v>21</v>
      </c>
      <c r="E95" s="432"/>
      <c r="F95" s="312" t="str">
        <f>C47</f>
        <v>TSI0142</v>
      </c>
      <c r="G95" s="311" t="str">
        <f>D47</f>
        <v>Rekayasa Irigasi</v>
      </c>
      <c r="I95" s="141">
        <v>32</v>
      </c>
    </row>
    <row r="96" spans="1:9">
      <c r="A96" s="419"/>
      <c r="B96" s="430"/>
      <c r="C96" s="149" t="s">
        <v>420</v>
      </c>
      <c r="D96" s="290" t="s">
        <v>122</v>
      </c>
      <c r="E96" s="432"/>
      <c r="F96" s="312" t="str">
        <f>C50</f>
        <v>TSI0442</v>
      </c>
      <c r="G96" s="311" t="str">
        <f>D50</f>
        <v>Struktur Baja II</v>
      </c>
      <c r="I96" s="141">
        <v>33</v>
      </c>
    </row>
    <row r="97" spans="1:9">
      <c r="A97" s="419"/>
      <c r="B97" s="428">
        <f>B94+1</f>
        <v>7</v>
      </c>
      <c r="C97" s="149" t="s">
        <v>421</v>
      </c>
      <c r="D97" s="290" t="s">
        <v>93</v>
      </c>
      <c r="E97" s="431">
        <v>2</v>
      </c>
      <c r="F97" s="312" t="str">
        <f>C77</f>
        <v>TST0162</v>
      </c>
      <c r="G97" s="311" t="str">
        <f>D77</f>
        <v>Perkerasan Jalan Raya</v>
      </c>
      <c r="I97" s="141">
        <v>34</v>
      </c>
    </row>
    <row r="98" spans="1:9">
      <c r="A98" s="419"/>
      <c r="B98" s="429"/>
      <c r="C98" s="149" t="s">
        <v>422</v>
      </c>
      <c r="D98" s="290" t="s">
        <v>96</v>
      </c>
      <c r="E98" s="431"/>
      <c r="F98" s="312" t="str">
        <f>C84</f>
        <v>TSH0362</v>
      </c>
      <c r="G98" s="311" t="str">
        <f>D84</f>
        <v>Pengendalian Banjir</v>
      </c>
    </row>
    <row r="99" spans="1:9">
      <c r="A99" s="419"/>
      <c r="B99" s="430"/>
      <c r="C99" s="149" t="s">
        <v>423</v>
      </c>
      <c r="D99" s="290" t="s">
        <v>92</v>
      </c>
      <c r="E99" s="431"/>
      <c r="F99" s="312" t="str">
        <f>C63&amp;", "&amp;C85</f>
        <v>TSI0652, TSS0362</v>
      </c>
      <c r="G99" s="311" t="str">
        <f>D63&amp;", "&amp;D85</f>
        <v>Struktur Beton Bertulang II, Rekayasa Gempa</v>
      </c>
    </row>
    <row r="100" spans="1:9">
      <c r="A100" s="419"/>
      <c r="B100" s="271">
        <f>B97+1</f>
        <v>8</v>
      </c>
      <c r="C100" s="142" t="s">
        <v>426</v>
      </c>
      <c r="D100" s="276" t="s">
        <v>123</v>
      </c>
      <c r="E100" s="363">
        <v>6</v>
      </c>
      <c r="F100" s="351"/>
      <c r="G100" s="354"/>
    </row>
    <row r="101" spans="1:9">
      <c r="A101" s="427"/>
      <c r="B101" s="272"/>
      <c r="C101" s="421" t="s">
        <v>111</v>
      </c>
      <c r="D101" s="422"/>
      <c r="E101" s="364">
        <f>SUM(E87:E100)</f>
        <v>21</v>
      </c>
      <c r="F101" s="339"/>
      <c r="G101" s="340"/>
    </row>
    <row r="102" spans="1:9">
      <c r="A102" s="418" t="s">
        <v>109</v>
      </c>
      <c r="B102" s="303">
        <v>1</v>
      </c>
      <c r="C102" s="284" t="s">
        <v>424</v>
      </c>
      <c r="D102" s="298" t="s">
        <v>206</v>
      </c>
      <c r="E102" s="365">
        <v>4</v>
      </c>
      <c r="F102" s="312" t="str">
        <f>C87</f>
        <v>TSI0172</v>
      </c>
      <c r="G102" s="311" t="str">
        <f>D87&amp;" *)"</f>
        <v>Seminar *)</v>
      </c>
    </row>
    <row r="103" spans="1:9" ht="13.5" thickBot="1">
      <c r="A103" s="419"/>
      <c r="B103" s="303">
        <v>2</v>
      </c>
      <c r="C103" s="142" t="s">
        <v>425</v>
      </c>
      <c r="D103" s="276" t="s">
        <v>123</v>
      </c>
      <c r="E103" s="366">
        <v>2</v>
      </c>
      <c r="F103" s="312" t="s">
        <v>121</v>
      </c>
      <c r="G103" s="349" t="s">
        <v>121</v>
      </c>
    </row>
    <row r="104" spans="1:9" ht="14.25" thickTop="1" thickBot="1">
      <c r="A104" s="419"/>
      <c r="B104" s="255"/>
      <c r="C104" s="421" t="s">
        <v>110</v>
      </c>
      <c r="D104" s="422"/>
      <c r="E104" s="367">
        <f>SUM(E102:E103)</f>
        <v>6</v>
      </c>
      <c r="F104" s="368"/>
      <c r="G104" s="369"/>
    </row>
    <row r="105" spans="1:9" ht="17.25" thickTop="1" thickBot="1">
      <c r="A105" s="420"/>
      <c r="B105" s="258"/>
      <c r="C105" s="285"/>
      <c r="D105" s="277"/>
      <c r="E105" s="273">
        <f>SUM(E22+E34+E46+E57+E70+E86+E101+E104)</f>
        <v>144</v>
      </c>
      <c r="F105" s="370"/>
      <c r="G105" s="371"/>
    </row>
    <row r="106" spans="1:9" ht="16.5" thickTop="1">
      <c r="A106" s="423" t="s">
        <v>100</v>
      </c>
      <c r="B106" s="424"/>
      <c r="C106" s="424"/>
      <c r="D106" s="424"/>
      <c r="E106" s="424"/>
      <c r="F106" s="424"/>
      <c r="G106" s="424"/>
    </row>
    <row r="107" spans="1:9" ht="18.75">
      <c r="A107" s="425" t="s">
        <v>203</v>
      </c>
      <c r="B107" s="425"/>
      <c r="C107" s="425"/>
      <c r="D107" s="425"/>
      <c r="E107" s="425"/>
      <c r="F107" s="425"/>
      <c r="G107" s="425"/>
    </row>
    <row r="108" spans="1:9" ht="18.75">
      <c r="A108" s="143"/>
      <c r="B108" s="259"/>
      <c r="C108" s="304"/>
      <c r="D108" s="278"/>
      <c r="E108" s="265"/>
      <c r="F108" s="304"/>
      <c r="G108" s="289"/>
    </row>
    <row r="109" spans="1:9" ht="18" customHeight="1">
      <c r="A109" s="426" t="s">
        <v>340</v>
      </c>
      <c r="B109" s="426"/>
      <c r="C109" s="426"/>
      <c r="D109" s="426"/>
      <c r="E109" s="426"/>
      <c r="F109" s="426"/>
      <c r="G109" s="426"/>
    </row>
    <row r="110" spans="1:9" ht="18" customHeight="1">
      <c r="A110" s="304"/>
      <c r="B110" s="426" t="s">
        <v>129</v>
      </c>
      <c r="C110" s="426"/>
      <c r="D110" s="426"/>
      <c r="E110" s="426"/>
      <c r="F110" s="426"/>
      <c r="G110" s="426"/>
    </row>
    <row r="111" spans="1:9" ht="13.15" customHeight="1">
      <c r="A111" s="265"/>
      <c r="B111" s="406" t="s">
        <v>95</v>
      </c>
      <c r="C111" s="408" t="s">
        <v>0</v>
      </c>
      <c r="D111" s="410" t="s">
        <v>1</v>
      </c>
      <c r="E111" s="412" t="s">
        <v>2</v>
      </c>
      <c r="F111" s="414" t="s">
        <v>0</v>
      </c>
      <c r="G111" s="416" t="s">
        <v>199</v>
      </c>
    </row>
    <row r="112" spans="1:9">
      <c r="A112" s="144"/>
      <c r="B112" s="407"/>
      <c r="C112" s="409"/>
      <c r="D112" s="411"/>
      <c r="E112" s="413"/>
      <c r="F112" s="415"/>
      <c r="G112" s="417"/>
    </row>
    <row r="113" spans="1:7">
      <c r="A113" s="144"/>
      <c r="B113" s="145">
        <v>1</v>
      </c>
      <c r="C113" s="286" t="s">
        <v>427</v>
      </c>
      <c r="D113" s="300" t="s">
        <v>201</v>
      </c>
      <c r="E113" s="372">
        <v>2</v>
      </c>
      <c r="F113" s="373" t="str">
        <f>C64</f>
        <v>TSI0752</v>
      </c>
      <c r="G113" s="374" t="str">
        <f>D64</f>
        <v>Metode Pelaksanaan Konstruksi</v>
      </c>
    </row>
    <row r="114" spans="1:7">
      <c r="B114" s="146">
        <f>B113+1</f>
        <v>2</v>
      </c>
      <c r="C114" s="147" t="s">
        <v>428</v>
      </c>
      <c r="D114" s="301" t="s">
        <v>200</v>
      </c>
      <c r="E114" s="375">
        <v>2</v>
      </c>
      <c r="F114" s="376" t="str">
        <f>C30</f>
        <v>TSI0322</v>
      </c>
      <c r="G114" s="377" t="str">
        <f>D30</f>
        <v xml:space="preserve">Gambar Struktur Bangunan II </v>
      </c>
    </row>
    <row r="115" spans="1:7" ht="25.5">
      <c r="B115" s="146">
        <f t="shared" ref="B115:B120" si="7">B114+1</f>
        <v>3</v>
      </c>
      <c r="C115" s="147" t="s">
        <v>429</v>
      </c>
      <c r="D115" s="301" t="s">
        <v>37</v>
      </c>
      <c r="E115" s="375">
        <v>2</v>
      </c>
      <c r="F115" s="376" t="str">
        <f>C18&amp;","&amp;C64</f>
        <v>TSI0212,TSI0752</v>
      </c>
      <c r="G115" s="378" t="str">
        <f>D18&amp;", "&amp;D64</f>
        <v>Teknologi Bahan Konstruksi, Metode Pelaksanaan Konstruksi</v>
      </c>
    </row>
    <row r="116" spans="1:7">
      <c r="B116" s="146">
        <f t="shared" si="7"/>
        <v>4</v>
      </c>
      <c r="C116" s="287" t="s">
        <v>430</v>
      </c>
      <c r="D116" s="301" t="s">
        <v>17</v>
      </c>
      <c r="E116" s="375">
        <v>2</v>
      </c>
      <c r="F116" s="376" t="str">
        <f>C48</f>
        <v>TSI0242</v>
      </c>
      <c r="G116" s="379" t="str">
        <f>D48</f>
        <v>Analisis Struktur IV</v>
      </c>
    </row>
    <row r="117" spans="1:7">
      <c r="B117" s="146">
        <f t="shared" si="7"/>
        <v>5</v>
      </c>
      <c r="C117" s="287" t="s">
        <v>431</v>
      </c>
      <c r="D117" s="301" t="s">
        <v>19</v>
      </c>
      <c r="E117" s="375">
        <v>2</v>
      </c>
      <c r="F117" s="376" t="str">
        <f>C32&amp;","&amp;C54</f>
        <v>TSI0522,TSI0842</v>
      </c>
      <c r="G117" s="380" t="str">
        <f>D32&amp;", "&amp;D54</f>
        <v xml:space="preserve">Hidrolika, Rekayasa Lingkungan </v>
      </c>
    </row>
    <row r="118" spans="1:7">
      <c r="B118" s="146">
        <f t="shared" si="7"/>
        <v>6</v>
      </c>
      <c r="C118" s="287" t="s">
        <v>432</v>
      </c>
      <c r="D118" s="301" t="s">
        <v>20</v>
      </c>
      <c r="E118" s="375">
        <v>2</v>
      </c>
      <c r="F118" s="376" t="str">
        <f>C62</f>
        <v>TSI0552</v>
      </c>
      <c r="G118" s="377" t="str">
        <f>D62</f>
        <v>Desain Pondasi I</v>
      </c>
    </row>
    <row r="119" spans="1:7" ht="25.5">
      <c r="B119" s="146">
        <f t="shared" si="7"/>
        <v>7</v>
      </c>
      <c r="C119" s="147" t="s">
        <v>433</v>
      </c>
      <c r="D119" s="301" t="s">
        <v>22</v>
      </c>
      <c r="E119" s="375">
        <v>2</v>
      </c>
      <c r="F119" s="376" t="str">
        <f>C64&amp;", "&amp;C75</f>
        <v>TSI0752, TSI0562</v>
      </c>
      <c r="G119" s="380" t="str">
        <f>D64&amp;", "&amp;D75</f>
        <v>Metode Pelaksanaan Konstruksi, Perencanaan dan Pengendalian Proyek</v>
      </c>
    </row>
    <row r="120" spans="1:7" ht="33" customHeight="1">
      <c r="B120" s="146">
        <f t="shared" si="7"/>
        <v>8</v>
      </c>
      <c r="C120" s="147" t="s">
        <v>434</v>
      </c>
      <c r="D120" s="301" t="s">
        <v>38</v>
      </c>
      <c r="E120" s="375">
        <v>2</v>
      </c>
      <c r="F120" s="376" t="str">
        <f>C25&amp;", "&amp;C61</f>
        <v>MKU0322, TSI0453</v>
      </c>
      <c r="G120" s="380" t="str">
        <f>D25&amp;", "&amp;D61</f>
        <v>Kewarganegaraan, Metodologi Penelitian dan Presentasi</v>
      </c>
    </row>
    <row r="121" spans="1:7" ht="25.5">
      <c r="B121" s="146">
        <v>9</v>
      </c>
      <c r="C121" s="147" t="s">
        <v>435</v>
      </c>
      <c r="D121" s="301" t="s">
        <v>116</v>
      </c>
      <c r="E121" s="381">
        <v>2</v>
      </c>
      <c r="F121" s="376" t="str">
        <f>C75&amp;", "&amp;C60</f>
        <v>TSI0562, TSI0352</v>
      </c>
      <c r="G121" s="378" t="str">
        <f>D75&amp;", "&amp;D60</f>
        <v>Perencanaan dan Pengendalian Proyek, Manajemen Proyek</v>
      </c>
    </row>
    <row r="122" spans="1:7">
      <c r="B122" s="403"/>
      <c r="C122" s="404"/>
      <c r="D122" s="405"/>
      <c r="E122" s="382">
        <f>SUM(E113:E121)</f>
        <v>18</v>
      </c>
      <c r="F122" s="383"/>
      <c r="G122" s="383"/>
    </row>
    <row r="123" spans="1:7">
      <c r="B123" s="288" t="s">
        <v>82</v>
      </c>
    </row>
  </sheetData>
  <mergeCells count="55">
    <mergeCell ref="A6:G6"/>
    <mergeCell ref="A1:G1"/>
    <mergeCell ref="A2:G2"/>
    <mergeCell ref="A3:G3"/>
    <mergeCell ref="A4:G4"/>
    <mergeCell ref="A5:G5"/>
    <mergeCell ref="A8:G8"/>
    <mergeCell ref="A10:A11"/>
    <mergeCell ref="B10:B11"/>
    <mergeCell ref="C10:C11"/>
    <mergeCell ref="D10:D11"/>
    <mergeCell ref="E10:E11"/>
    <mergeCell ref="F10:F11"/>
    <mergeCell ref="G10:G11"/>
    <mergeCell ref="A12:A22"/>
    <mergeCell ref="C22:D22"/>
    <mergeCell ref="A23:A34"/>
    <mergeCell ref="B34:D34"/>
    <mergeCell ref="A35:A46"/>
    <mergeCell ref="C46:D46"/>
    <mergeCell ref="A47:A57"/>
    <mergeCell ref="C57:D57"/>
    <mergeCell ref="A58:A70"/>
    <mergeCell ref="B66:B68"/>
    <mergeCell ref="E66:E68"/>
    <mergeCell ref="C70:D70"/>
    <mergeCell ref="A71:A86"/>
    <mergeCell ref="B77:B79"/>
    <mergeCell ref="E77:E79"/>
    <mergeCell ref="B80:B82"/>
    <mergeCell ref="E80:E82"/>
    <mergeCell ref="B83:B85"/>
    <mergeCell ref="E83:E85"/>
    <mergeCell ref="C86:D86"/>
    <mergeCell ref="A87:A101"/>
    <mergeCell ref="B91:B93"/>
    <mergeCell ref="E91:E93"/>
    <mergeCell ref="B94:B96"/>
    <mergeCell ref="E94:E96"/>
    <mergeCell ref="B97:B99"/>
    <mergeCell ref="E97:E99"/>
    <mergeCell ref="C101:D101"/>
    <mergeCell ref="F111:F112"/>
    <mergeCell ref="G111:G112"/>
    <mergeCell ref="A102:A105"/>
    <mergeCell ref="C104:D104"/>
    <mergeCell ref="A106:G106"/>
    <mergeCell ref="A107:G107"/>
    <mergeCell ref="A109:G109"/>
    <mergeCell ref="B110:G110"/>
    <mergeCell ref="B122:D122"/>
    <mergeCell ref="B111:B112"/>
    <mergeCell ref="C111:C112"/>
    <mergeCell ref="D111:D112"/>
    <mergeCell ref="E111:E112"/>
  </mergeCells>
  <printOptions horizontalCentered="1"/>
  <pageMargins left="0.45" right="0.25" top="0.5" bottom="0.5" header="0.3" footer="0.3"/>
  <pageSetup paperSize="9" scale="80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7"/>
  <sheetViews>
    <sheetView topLeftCell="A38" workbookViewId="0">
      <selection activeCell="D48" sqref="D48"/>
    </sheetView>
  </sheetViews>
  <sheetFormatPr defaultRowHeight="12.75"/>
  <sheetData>
    <row r="1" spans="1:4" ht="51.75" thickBot="1">
      <c r="A1" s="389">
        <v>1</v>
      </c>
      <c r="B1" s="390" t="s">
        <v>347</v>
      </c>
      <c r="C1" s="397" t="s">
        <v>67</v>
      </c>
      <c r="D1" s="390">
        <v>2</v>
      </c>
    </row>
    <row r="2" spans="1:4" ht="51.75" thickBot="1">
      <c r="A2" s="389">
        <v>2</v>
      </c>
      <c r="B2" s="390" t="s">
        <v>348</v>
      </c>
      <c r="C2" s="398" t="s">
        <v>139</v>
      </c>
      <c r="D2" s="390">
        <v>2</v>
      </c>
    </row>
    <row r="3" spans="1:4" ht="26.25" thickBot="1">
      <c r="A3" s="389">
        <v>3</v>
      </c>
      <c r="B3" s="390" t="s">
        <v>349</v>
      </c>
      <c r="C3" s="399" t="s">
        <v>73</v>
      </c>
      <c r="D3" s="390">
        <v>2</v>
      </c>
    </row>
    <row r="4" spans="1:4" ht="26.25" thickBot="1">
      <c r="A4" s="389">
        <v>4</v>
      </c>
      <c r="B4" s="390" t="s">
        <v>350</v>
      </c>
      <c r="C4" s="399" t="s">
        <v>64</v>
      </c>
      <c r="D4" s="390">
        <v>2</v>
      </c>
    </row>
    <row r="5" spans="1:4" ht="25.5">
      <c r="A5" s="393">
        <v>5</v>
      </c>
      <c r="B5" s="394" t="s">
        <v>351</v>
      </c>
      <c r="C5" s="400" t="s">
        <v>198</v>
      </c>
      <c r="D5" s="394">
        <v>2</v>
      </c>
    </row>
    <row r="6" spans="1:4" ht="15.75" thickBot="1">
      <c r="A6" s="389"/>
      <c r="B6" s="390"/>
      <c r="C6" s="391"/>
      <c r="D6" s="401"/>
    </row>
    <row r="7" spans="1:4" ht="26.25" thickBot="1">
      <c r="A7" s="389">
        <v>6</v>
      </c>
      <c r="B7" s="390" t="s">
        <v>357</v>
      </c>
      <c r="C7" s="397" t="s">
        <v>335</v>
      </c>
      <c r="D7" s="390">
        <v>2</v>
      </c>
    </row>
    <row r="8" spans="1:4" ht="26.25" thickBot="1">
      <c r="A8" s="389">
        <v>7</v>
      </c>
      <c r="B8" s="390" t="s">
        <v>358</v>
      </c>
      <c r="C8" s="399" t="s">
        <v>6</v>
      </c>
      <c r="D8" s="390">
        <v>2</v>
      </c>
    </row>
    <row r="9" spans="1:4" ht="51.75" thickBot="1">
      <c r="A9" s="389">
        <v>8</v>
      </c>
      <c r="B9" s="390" t="s">
        <v>359</v>
      </c>
      <c r="C9" s="399" t="s">
        <v>341</v>
      </c>
      <c r="D9" s="390">
        <v>2</v>
      </c>
    </row>
    <row r="10" spans="1:4" ht="26.25" thickBot="1">
      <c r="A10" s="389">
        <v>9</v>
      </c>
      <c r="B10" s="390" t="s">
        <v>360</v>
      </c>
      <c r="C10" s="399" t="s">
        <v>71</v>
      </c>
      <c r="D10" s="390">
        <v>2</v>
      </c>
    </row>
    <row r="11" spans="1:4" ht="13.5" thickBot="1">
      <c r="A11" s="402">
        <v>8</v>
      </c>
      <c r="B11" s="390" t="s">
        <v>361</v>
      </c>
      <c r="C11" s="399" t="s">
        <v>25</v>
      </c>
      <c r="D11" s="390">
        <v>2</v>
      </c>
    </row>
    <row r="12" spans="1:4" ht="39" thickBot="1">
      <c r="A12" s="402">
        <v>9</v>
      </c>
      <c r="B12" s="390" t="s">
        <v>363</v>
      </c>
      <c r="C12" s="397" t="s">
        <v>83</v>
      </c>
      <c r="D12" s="390">
        <v>2</v>
      </c>
    </row>
    <row r="13" spans="1:4" ht="51.75" thickBot="1">
      <c r="A13" s="402">
        <v>10</v>
      </c>
      <c r="B13" s="390" t="s">
        <v>364</v>
      </c>
      <c r="C13" s="399" t="s">
        <v>75</v>
      </c>
      <c r="D13" s="390">
        <v>2</v>
      </c>
    </row>
    <row r="14" spans="1:4" ht="26.25" thickBot="1">
      <c r="A14" s="402">
        <v>11</v>
      </c>
      <c r="B14" s="390" t="s">
        <v>365</v>
      </c>
      <c r="C14" s="399" t="s">
        <v>11</v>
      </c>
      <c r="D14" s="390">
        <v>2</v>
      </c>
    </row>
    <row r="15" spans="1:4" ht="26.25" thickBot="1">
      <c r="A15" s="402">
        <v>12</v>
      </c>
      <c r="B15" s="390" t="s">
        <v>366</v>
      </c>
      <c r="C15" s="399" t="s">
        <v>12</v>
      </c>
      <c r="D15" s="390">
        <v>2</v>
      </c>
    </row>
    <row r="16" spans="1:4" ht="26.25" thickBot="1">
      <c r="A16" s="402">
        <v>13</v>
      </c>
      <c r="B16" s="390" t="s">
        <v>367</v>
      </c>
      <c r="C16" s="399" t="s">
        <v>7</v>
      </c>
      <c r="D16" s="390">
        <v>2</v>
      </c>
    </row>
    <row r="17" spans="1:4" ht="26.25" thickBot="1">
      <c r="A17" s="402">
        <v>14</v>
      </c>
      <c r="B17" s="390" t="s">
        <v>369</v>
      </c>
      <c r="C17" s="397" t="s">
        <v>56</v>
      </c>
      <c r="D17" s="390">
        <v>2</v>
      </c>
    </row>
    <row r="18" spans="1:4" ht="39" thickBot="1">
      <c r="A18" s="402">
        <v>15</v>
      </c>
      <c r="B18" s="390" t="s">
        <v>370</v>
      </c>
      <c r="C18" s="399" t="s">
        <v>27</v>
      </c>
      <c r="D18" s="390">
        <v>2</v>
      </c>
    </row>
    <row r="19" spans="1:4" ht="26.25" thickBot="1">
      <c r="A19" s="402">
        <v>16</v>
      </c>
      <c r="B19" s="390" t="s">
        <v>371</v>
      </c>
      <c r="C19" s="399" t="s">
        <v>334</v>
      </c>
      <c r="D19" s="390">
        <v>2</v>
      </c>
    </row>
    <row r="20" spans="1:4" ht="26.25" thickBot="1">
      <c r="A20" s="402">
        <v>17</v>
      </c>
      <c r="B20" s="390" t="s">
        <v>374</v>
      </c>
      <c r="C20" s="397" t="s">
        <v>57</v>
      </c>
      <c r="D20" s="390">
        <v>2</v>
      </c>
    </row>
    <row r="21" spans="1:4" ht="39" thickBot="1">
      <c r="A21" s="402">
        <v>18</v>
      </c>
      <c r="B21" s="390" t="s">
        <v>375</v>
      </c>
      <c r="C21" s="397" t="s">
        <v>87</v>
      </c>
      <c r="D21" s="390">
        <v>2</v>
      </c>
    </row>
    <row r="22" spans="1:4" ht="51.75" thickBot="1">
      <c r="A22" s="402">
        <v>19</v>
      </c>
      <c r="B22" s="390" t="s">
        <v>376</v>
      </c>
      <c r="C22" s="397" t="s">
        <v>77</v>
      </c>
      <c r="D22" s="390">
        <v>2</v>
      </c>
    </row>
    <row r="23" spans="1:4" ht="26.25" thickBot="1">
      <c r="A23" s="402">
        <v>20</v>
      </c>
      <c r="B23" s="390" t="s">
        <v>377</v>
      </c>
      <c r="C23" s="397" t="s">
        <v>28</v>
      </c>
      <c r="D23" s="390">
        <v>2</v>
      </c>
    </row>
    <row r="24" spans="1:4" ht="51.75" thickBot="1">
      <c r="A24" s="402">
        <v>21</v>
      </c>
      <c r="B24" s="390" t="s">
        <v>378</v>
      </c>
      <c r="C24" s="397" t="s">
        <v>76</v>
      </c>
      <c r="D24" s="390">
        <v>2</v>
      </c>
    </row>
    <row r="25" spans="1:4" ht="26.25" thickBot="1">
      <c r="A25" s="402">
        <v>22</v>
      </c>
      <c r="B25" s="390" t="s">
        <v>379</v>
      </c>
      <c r="C25" s="397" t="s">
        <v>26</v>
      </c>
      <c r="D25" s="390">
        <v>2</v>
      </c>
    </row>
    <row r="26" spans="1:4" ht="39" thickBot="1">
      <c r="A26" s="402">
        <v>23</v>
      </c>
      <c r="B26" s="390" t="s">
        <v>380</v>
      </c>
      <c r="C26" s="397" t="s">
        <v>62</v>
      </c>
      <c r="D26" s="390">
        <v>2</v>
      </c>
    </row>
    <row r="27" spans="1:4" ht="39" thickBot="1">
      <c r="A27" s="402">
        <v>24</v>
      </c>
      <c r="B27" s="390" t="s">
        <v>381</v>
      </c>
      <c r="C27" s="397" t="s">
        <v>319</v>
      </c>
      <c r="D27" s="390">
        <v>2</v>
      </c>
    </row>
    <row r="28" spans="1:4" ht="51.75" thickBot="1">
      <c r="A28" s="402">
        <v>25</v>
      </c>
      <c r="B28" s="390" t="s">
        <v>382</v>
      </c>
      <c r="C28" s="397" t="s">
        <v>16</v>
      </c>
      <c r="D28" s="390">
        <v>2</v>
      </c>
    </row>
    <row r="29" spans="1:4" ht="51.75" thickBot="1">
      <c r="A29" s="402">
        <v>26</v>
      </c>
      <c r="B29" s="390" t="s">
        <v>384</v>
      </c>
      <c r="C29" s="397" t="s">
        <v>54</v>
      </c>
      <c r="D29" s="390">
        <v>2</v>
      </c>
    </row>
    <row r="30" spans="1:4" ht="26.25" thickBot="1">
      <c r="A30" s="402">
        <v>27</v>
      </c>
      <c r="B30" s="390" t="s">
        <v>385</v>
      </c>
      <c r="C30" s="397" t="s">
        <v>32</v>
      </c>
      <c r="D30" s="390">
        <v>2</v>
      </c>
    </row>
    <row r="31" spans="1:4" ht="26.25" thickBot="1">
      <c r="A31" s="402">
        <v>28</v>
      </c>
      <c r="B31" s="390" t="s">
        <v>386</v>
      </c>
      <c r="C31" s="397" t="s">
        <v>60</v>
      </c>
      <c r="D31" s="390">
        <v>2</v>
      </c>
    </row>
    <row r="32" spans="1:4" ht="64.5" thickBot="1">
      <c r="A32" s="402">
        <v>29</v>
      </c>
      <c r="B32" s="390" t="s">
        <v>387</v>
      </c>
      <c r="C32" s="397" t="s">
        <v>86</v>
      </c>
      <c r="D32" s="390">
        <v>3</v>
      </c>
    </row>
    <row r="33" spans="1:4" ht="26.25" thickBot="1">
      <c r="A33" s="402">
        <v>30</v>
      </c>
      <c r="B33" s="390" t="s">
        <v>388</v>
      </c>
      <c r="C33" s="397" t="s">
        <v>84</v>
      </c>
      <c r="D33" s="390">
        <v>2</v>
      </c>
    </row>
    <row r="34" spans="1:4" ht="51.75" thickBot="1">
      <c r="A34" s="402">
        <v>31</v>
      </c>
      <c r="B34" s="390" t="s">
        <v>389</v>
      </c>
      <c r="C34" s="397" t="s">
        <v>78</v>
      </c>
      <c r="D34" s="390">
        <v>2</v>
      </c>
    </row>
    <row r="35" spans="1:4" ht="64.5" thickBot="1">
      <c r="A35" s="402">
        <v>32</v>
      </c>
      <c r="B35" s="390" t="s">
        <v>390</v>
      </c>
      <c r="C35" s="397" t="s">
        <v>81</v>
      </c>
      <c r="D35" s="390">
        <v>2</v>
      </c>
    </row>
    <row r="36" spans="1:4" ht="39" thickBot="1">
      <c r="A36" s="402">
        <v>33</v>
      </c>
      <c r="B36" s="390" t="s">
        <v>391</v>
      </c>
      <c r="C36" s="397" t="s">
        <v>120</v>
      </c>
      <c r="D36" s="390">
        <v>2</v>
      </c>
    </row>
    <row r="37" spans="1:4" ht="26.25" thickBot="1">
      <c r="A37" s="402">
        <v>34</v>
      </c>
      <c r="B37" s="390" t="s">
        <v>396</v>
      </c>
      <c r="C37" s="397" t="s">
        <v>39</v>
      </c>
      <c r="D37" s="390">
        <v>2</v>
      </c>
    </row>
    <row r="38" spans="1:4" ht="26.25" thickBot="1">
      <c r="A38" s="402">
        <v>35</v>
      </c>
      <c r="B38" s="390" t="s">
        <v>397</v>
      </c>
      <c r="C38" s="397" t="s">
        <v>31</v>
      </c>
      <c r="D38" s="390">
        <v>2</v>
      </c>
    </row>
    <row r="39" spans="1:4" ht="64.5" thickBot="1">
      <c r="A39" s="402">
        <v>36</v>
      </c>
      <c r="B39" s="390" t="s">
        <v>398</v>
      </c>
      <c r="C39" s="397" t="s">
        <v>40</v>
      </c>
      <c r="D39" s="390">
        <v>2</v>
      </c>
    </row>
    <row r="40" spans="1:4" ht="26.25" thickBot="1">
      <c r="A40" s="402">
        <v>37</v>
      </c>
      <c r="B40" s="390" t="s">
        <v>399</v>
      </c>
      <c r="C40" s="397" t="s">
        <v>85</v>
      </c>
      <c r="D40" s="390">
        <v>2</v>
      </c>
    </row>
    <row r="41" spans="1:4" ht="51.75" thickBot="1">
      <c r="A41" s="402">
        <v>38</v>
      </c>
      <c r="B41" s="390" t="s">
        <v>400</v>
      </c>
      <c r="C41" s="397" t="s">
        <v>88</v>
      </c>
      <c r="D41" s="390">
        <v>2</v>
      </c>
    </row>
    <row r="42" spans="1:4" ht="26.25" thickBot="1">
      <c r="A42" s="402">
        <v>39</v>
      </c>
      <c r="B42" s="390" t="s">
        <v>401</v>
      </c>
      <c r="C42" s="397" t="s">
        <v>338</v>
      </c>
      <c r="D42" s="390">
        <v>2</v>
      </c>
    </row>
    <row r="43" spans="1:4" ht="13.5" thickBot="1">
      <c r="A43" s="402">
        <v>40</v>
      </c>
      <c r="B43" s="390" t="s">
        <v>411</v>
      </c>
      <c r="C43" s="397" t="s">
        <v>321</v>
      </c>
      <c r="D43" s="390">
        <v>2</v>
      </c>
    </row>
    <row r="44" spans="1:4" ht="26.25" thickBot="1">
      <c r="A44" s="402">
        <v>41</v>
      </c>
      <c r="B44" s="390" t="s">
        <v>412</v>
      </c>
      <c r="C44" s="397" t="s">
        <v>90</v>
      </c>
      <c r="D44" s="390">
        <v>2</v>
      </c>
    </row>
    <row r="45" spans="1:4" ht="39" thickBot="1">
      <c r="A45" s="402">
        <v>42</v>
      </c>
      <c r="B45" s="390" t="s">
        <v>413</v>
      </c>
      <c r="C45" s="397" t="s">
        <v>318</v>
      </c>
      <c r="D45" s="390">
        <v>2</v>
      </c>
    </row>
    <row r="46" spans="1:4" ht="51.75" thickBot="1">
      <c r="A46" s="389">
        <v>43</v>
      </c>
      <c r="B46" s="390" t="s">
        <v>414</v>
      </c>
      <c r="C46" s="397" t="s">
        <v>118</v>
      </c>
      <c r="D46" s="396">
        <v>3</v>
      </c>
    </row>
    <row r="47" spans="1:4">
      <c r="D47">
        <f>SUM(D1:D46)</f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2"/>
  <sheetViews>
    <sheetView workbookViewId="0">
      <selection activeCell="B1" sqref="B1:C1048576"/>
    </sheetView>
  </sheetViews>
  <sheetFormatPr defaultRowHeight="12.75"/>
  <cols>
    <col min="2" max="3" width="27.85546875" customWidth="1"/>
    <col min="4" max="4" width="17.5703125" customWidth="1"/>
    <col min="5" max="5" width="33.7109375" customWidth="1"/>
  </cols>
  <sheetData>
    <row r="1" spans="1:5" ht="15" thickBot="1">
      <c r="A1" s="387" t="s">
        <v>436</v>
      </c>
      <c r="B1" s="388" t="s">
        <v>0</v>
      </c>
      <c r="C1" s="388" t="s">
        <v>1</v>
      </c>
      <c r="D1" s="388" t="s">
        <v>2</v>
      </c>
      <c r="E1" s="388" t="s">
        <v>437</v>
      </c>
    </row>
    <row r="2" spans="1:5" ht="13.5" thickBot="1">
      <c r="A2" s="389">
        <v>1</v>
      </c>
      <c r="B2" s="390"/>
      <c r="C2" s="391"/>
      <c r="D2" s="390"/>
      <c r="E2" s="390" t="s">
        <v>438</v>
      </c>
    </row>
    <row r="3" spans="1:5" ht="13.5" thickBot="1">
      <c r="A3" s="389">
        <v>2</v>
      </c>
      <c r="B3" s="390"/>
      <c r="C3" s="392"/>
      <c r="D3" s="390"/>
      <c r="E3" s="390" t="s">
        <v>438</v>
      </c>
    </row>
    <row r="4" spans="1:5" ht="13.5" thickBot="1">
      <c r="A4" s="389">
        <v>3</v>
      </c>
      <c r="B4" s="390"/>
      <c r="C4" s="391"/>
      <c r="D4" s="390"/>
      <c r="E4" s="390" t="s">
        <v>438</v>
      </c>
    </row>
    <row r="5" spans="1:5" ht="13.5" thickBot="1">
      <c r="A5" s="389">
        <v>4</v>
      </c>
      <c r="B5" s="390"/>
      <c r="C5" s="391"/>
      <c r="D5" s="390"/>
      <c r="E5" s="390" t="s">
        <v>438</v>
      </c>
    </row>
    <row r="6" spans="1:5">
      <c r="A6" s="393">
        <v>5</v>
      </c>
      <c r="B6" s="394"/>
      <c r="C6" s="395"/>
      <c r="D6" s="394"/>
      <c r="E6" s="394" t="s">
        <v>438</v>
      </c>
    </row>
    <row r="7" spans="1:5" ht="13.5" thickBot="1">
      <c r="A7" s="389">
        <v>6</v>
      </c>
      <c r="B7" s="390"/>
      <c r="C7" s="391"/>
      <c r="D7" s="390"/>
      <c r="E7" s="390" t="s">
        <v>438</v>
      </c>
    </row>
    <row r="8" spans="1:5" ht="13.5" thickBot="1">
      <c r="A8" s="389">
        <v>7</v>
      </c>
      <c r="B8" s="390"/>
      <c r="C8" s="391"/>
      <c r="D8" s="390"/>
      <c r="E8" s="390" t="s">
        <v>438</v>
      </c>
    </row>
    <row r="9" spans="1:5" ht="13.5" thickBot="1">
      <c r="A9" s="389">
        <v>8</v>
      </c>
      <c r="B9" s="390"/>
      <c r="C9" s="391"/>
      <c r="D9" s="390"/>
      <c r="E9" s="390" t="s">
        <v>438</v>
      </c>
    </row>
    <row r="10" spans="1:5" ht="13.5" thickBot="1">
      <c r="A10" s="389">
        <v>9</v>
      </c>
      <c r="B10" s="390"/>
      <c r="C10" s="391"/>
      <c r="D10" s="390"/>
      <c r="E10" s="390" t="s">
        <v>438</v>
      </c>
    </row>
    <row r="11" spans="1:5" ht="13.5" thickBot="1">
      <c r="A11" s="389">
        <v>10</v>
      </c>
      <c r="B11" s="390"/>
      <c r="C11" s="391"/>
      <c r="D11" s="390"/>
      <c r="E11" s="390" t="s">
        <v>438</v>
      </c>
    </row>
    <row r="12" spans="1:5" ht="13.5" thickBot="1">
      <c r="A12" s="389">
        <v>11</v>
      </c>
      <c r="B12" s="390"/>
      <c r="C12" s="391"/>
      <c r="D12" s="390"/>
      <c r="E12" s="390" t="s">
        <v>438</v>
      </c>
    </row>
    <row r="13" spans="1:5" ht="13.5" thickBot="1">
      <c r="A13" s="389">
        <v>12</v>
      </c>
      <c r="B13" s="390"/>
      <c r="C13" s="391"/>
      <c r="D13" s="390"/>
      <c r="E13" s="390" t="s">
        <v>438</v>
      </c>
    </row>
    <row r="14" spans="1:5" ht="13.5" thickBot="1">
      <c r="A14" s="389">
        <v>13</v>
      </c>
      <c r="B14" s="390"/>
      <c r="C14" s="391"/>
      <c r="D14" s="390"/>
      <c r="E14" s="390" t="s">
        <v>438</v>
      </c>
    </row>
    <row r="15" spans="1:5" ht="13.5" thickBot="1">
      <c r="A15" s="389">
        <v>14</v>
      </c>
      <c r="B15" s="390"/>
      <c r="C15" s="391"/>
      <c r="D15" s="390"/>
      <c r="E15" s="390" t="s">
        <v>438</v>
      </c>
    </row>
    <row r="16" spans="1:5" ht="13.5" thickBot="1">
      <c r="A16" s="389">
        <v>15</v>
      </c>
      <c r="B16" s="390"/>
      <c r="C16" s="391"/>
      <c r="D16" s="390"/>
      <c r="E16" s="390" t="s">
        <v>438</v>
      </c>
    </row>
    <row r="17" spans="1:5" ht="13.5" thickBot="1">
      <c r="A17" s="389">
        <v>16</v>
      </c>
      <c r="B17" s="390"/>
      <c r="C17" s="391"/>
      <c r="D17" s="390"/>
      <c r="E17" s="390" t="s">
        <v>438</v>
      </c>
    </row>
    <row r="18" spans="1:5" ht="13.5" thickBot="1">
      <c r="A18" s="389">
        <v>17</v>
      </c>
      <c r="B18" s="390"/>
      <c r="C18" s="391"/>
      <c r="D18" s="390"/>
      <c r="E18" s="390" t="s">
        <v>438</v>
      </c>
    </row>
    <row r="19" spans="1:5" ht="13.5" thickBot="1">
      <c r="A19" s="389">
        <v>18</v>
      </c>
      <c r="B19" s="390"/>
      <c r="C19" s="391"/>
      <c r="D19" s="390"/>
      <c r="E19" s="390" t="s">
        <v>438</v>
      </c>
    </row>
    <row r="20" spans="1:5" ht="13.5" thickBot="1">
      <c r="A20" s="389">
        <v>19</v>
      </c>
      <c r="B20" s="390"/>
      <c r="C20" s="391"/>
      <c r="D20" s="390"/>
      <c r="E20" s="390" t="s">
        <v>438</v>
      </c>
    </row>
    <row r="21" spans="1:5" ht="13.5" thickBot="1">
      <c r="A21" s="389">
        <v>20</v>
      </c>
      <c r="B21" s="390"/>
      <c r="C21" s="391"/>
      <c r="D21" s="390"/>
      <c r="E21" s="390" t="s">
        <v>438</v>
      </c>
    </row>
    <row r="22" spans="1:5" ht="13.5" thickBot="1">
      <c r="A22" s="389">
        <v>21</v>
      </c>
      <c r="B22" s="390"/>
      <c r="C22" s="391"/>
      <c r="D22" s="390"/>
      <c r="E22" s="390" t="s">
        <v>438</v>
      </c>
    </row>
    <row r="23" spans="1:5" ht="13.5" thickBot="1">
      <c r="A23" s="389">
        <v>22</v>
      </c>
      <c r="B23" s="390"/>
      <c r="C23" s="391"/>
      <c r="D23" s="390"/>
      <c r="E23" s="390" t="s">
        <v>438</v>
      </c>
    </row>
    <row r="24" spans="1:5" ht="13.5" thickBot="1">
      <c r="A24" s="389">
        <v>23</v>
      </c>
      <c r="B24" s="390"/>
      <c r="C24" s="391"/>
      <c r="D24" s="390"/>
      <c r="E24" s="390" t="s">
        <v>438</v>
      </c>
    </row>
    <row r="25" spans="1:5" ht="13.5" thickBot="1">
      <c r="A25" s="389">
        <v>24</v>
      </c>
      <c r="B25" s="390"/>
      <c r="C25" s="391"/>
      <c r="D25" s="390"/>
      <c r="E25" s="390" t="s">
        <v>438</v>
      </c>
    </row>
    <row r="26" spans="1:5" ht="13.5" thickBot="1">
      <c r="A26" s="389">
        <v>25</v>
      </c>
      <c r="B26" s="390"/>
      <c r="C26" s="391"/>
      <c r="D26" s="390"/>
      <c r="E26" s="390" t="s">
        <v>438</v>
      </c>
    </row>
    <row r="27" spans="1:5" ht="13.5" thickBot="1">
      <c r="A27" s="389">
        <v>26</v>
      </c>
      <c r="B27" s="390"/>
      <c r="C27" s="391"/>
      <c r="D27" s="390"/>
      <c r="E27" s="390" t="s">
        <v>438</v>
      </c>
    </row>
    <row r="28" spans="1:5" ht="13.5" thickBot="1">
      <c r="A28" s="389">
        <v>27</v>
      </c>
      <c r="B28" s="390"/>
      <c r="C28" s="391"/>
      <c r="D28" s="390"/>
      <c r="E28" s="390" t="s">
        <v>438</v>
      </c>
    </row>
    <row r="29" spans="1:5" ht="13.5" thickBot="1">
      <c r="A29" s="389">
        <v>28</v>
      </c>
      <c r="B29" s="390"/>
      <c r="C29" s="391"/>
      <c r="D29" s="390"/>
      <c r="E29" s="390" t="s">
        <v>438</v>
      </c>
    </row>
    <row r="30" spans="1:5" ht="13.5" thickBot="1">
      <c r="A30" s="389">
        <v>29</v>
      </c>
      <c r="B30" s="390"/>
      <c r="C30" s="391"/>
      <c r="D30" s="390"/>
      <c r="E30" s="390" t="s">
        <v>438</v>
      </c>
    </row>
    <row r="31" spans="1:5" ht="13.5" thickBot="1">
      <c r="A31" s="389">
        <v>30</v>
      </c>
      <c r="B31" s="390"/>
      <c r="C31" s="391"/>
      <c r="D31" s="390"/>
      <c r="E31" s="390" t="s">
        <v>438</v>
      </c>
    </row>
    <row r="32" spans="1:5" ht="13.5" thickBot="1">
      <c r="A32" s="389">
        <v>31</v>
      </c>
      <c r="B32" s="390"/>
      <c r="C32" s="391"/>
      <c r="D32" s="390"/>
      <c r="E32" s="390" t="s">
        <v>438</v>
      </c>
    </row>
    <row r="33" spans="1:5" ht="13.5" thickBot="1">
      <c r="A33" s="389">
        <v>32</v>
      </c>
      <c r="B33" s="390"/>
      <c r="C33" s="391"/>
      <c r="D33" s="390"/>
      <c r="E33" s="390" t="s">
        <v>438</v>
      </c>
    </row>
    <row r="34" spans="1:5" ht="13.5" thickBot="1">
      <c r="A34" s="389">
        <v>33</v>
      </c>
      <c r="B34" s="390"/>
      <c r="C34" s="391"/>
      <c r="D34" s="390"/>
      <c r="E34" s="390" t="s">
        <v>438</v>
      </c>
    </row>
    <row r="35" spans="1:5" ht="13.5" thickBot="1">
      <c r="A35" s="389">
        <v>34</v>
      </c>
      <c r="B35" s="390"/>
      <c r="C35" s="391"/>
      <c r="D35" s="390"/>
      <c r="E35" s="390" t="s">
        <v>438</v>
      </c>
    </row>
    <row r="36" spans="1:5" ht="13.5" thickBot="1">
      <c r="A36" s="389">
        <v>35</v>
      </c>
      <c r="B36" s="396"/>
      <c r="C36" s="391"/>
      <c r="D36" s="396"/>
      <c r="E36" s="396" t="s">
        <v>438</v>
      </c>
    </row>
    <row r="37" spans="1:5" ht="13.5" thickBot="1">
      <c r="A37" s="389">
        <v>36</v>
      </c>
      <c r="B37" s="396"/>
      <c r="C37" s="391"/>
      <c r="D37" s="396"/>
      <c r="E37" s="396" t="s">
        <v>438</v>
      </c>
    </row>
    <row r="38" spans="1:5" ht="13.5" thickBot="1">
      <c r="A38" s="389">
        <v>37</v>
      </c>
      <c r="B38" s="396"/>
      <c r="C38" s="391"/>
      <c r="D38" s="396"/>
      <c r="E38" s="396" t="s">
        <v>438</v>
      </c>
    </row>
    <row r="39" spans="1:5" ht="13.5" thickBot="1">
      <c r="A39" s="389">
        <v>38</v>
      </c>
      <c r="B39" s="396"/>
      <c r="C39" s="391"/>
      <c r="D39" s="396"/>
      <c r="E39" s="396" t="s">
        <v>438</v>
      </c>
    </row>
    <row r="40" spans="1:5" ht="13.5" thickBot="1">
      <c r="A40" s="389">
        <v>39</v>
      </c>
      <c r="B40" s="396"/>
      <c r="C40" s="391"/>
      <c r="D40" s="396"/>
      <c r="E40" s="396" t="s">
        <v>438</v>
      </c>
    </row>
    <row r="41" spans="1:5" ht="13.5" thickBot="1">
      <c r="A41" s="389">
        <v>40</v>
      </c>
      <c r="B41" s="396"/>
      <c r="C41" s="391"/>
      <c r="D41" s="396"/>
      <c r="E41" s="396" t="s">
        <v>438</v>
      </c>
    </row>
    <row r="42" spans="1:5" ht="13.5" thickBot="1">
      <c r="A42" s="389">
        <v>41</v>
      </c>
      <c r="B42" s="396"/>
      <c r="C42" s="391"/>
      <c r="D42" s="396"/>
      <c r="E42" s="396" t="s">
        <v>438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A1:J123"/>
  <sheetViews>
    <sheetView tabSelected="1" view="pageBreakPreview" topLeftCell="A52" zoomScale="160" zoomScaleNormal="155" zoomScaleSheetLayoutView="160" workbookViewId="0">
      <selection activeCell="I74" sqref="I74"/>
    </sheetView>
  </sheetViews>
  <sheetFormatPr defaultColWidth="9.7109375" defaultRowHeight="12.75"/>
  <cols>
    <col min="1" max="1" width="5.140625" style="141" customWidth="1"/>
    <col min="2" max="2" width="5.140625" style="260" customWidth="1"/>
    <col min="3" max="3" width="9.7109375" style="260"/>
    <col min="4" max="4" width="39.42578125" style="279" customWidth="1"/>
    <col min="5" max="5" width="9" style="141" bestFit="1" customWidth="1"/>
    <col min="6" max="6" width="14.85546875" style="141" bestFit="1" customWidth="1"/>
    <col min="7" max="7" width="36.7109375" style="141" bestFit="1" customWidth="1"/>
    <col min="8" max="16384" width="9.7109375" style="141"/>
  </cols>
  <sheetData>
    <row r="1" spans="1:7" s="305" customFormat="1" ht="18.75">
      <c r="A1" s="456" t="s">
        <v>323</v>
      </c>
      <c r="B1" s="456"/>
      <c r="C1" s="456"/>
      <c r="D1" s="456"/>
      <c r="E1" s="456"/>
      <c r="F1" s="456"/>
      <c r="G1" s="456"/>
    </row>
    <row r="2" spans="1:7" s="305" customFormat="1" ht="17.25" customHeight="1">
      <c r="A2" s="457" t="s">
        <v>324</v>
      </c>
      <c r="B2" s="457"/>
      <c r="C2" s="457"/>
      <c r="D2" s="457"/>
      <c r="E2" s="457"/>
      <c r="F2" s="457"/>
      <c r="G2" s="457"/>
    </row>
    <row r="3" spans="1:7" s="305" customFormat="1" ht="17.25" customHeight="1">
      <c r="A3" s="457" t="s">
        <v>325</v>
      </c>
      <c r="B3" s="457"/>
      <c r="C3" s="457"/>
      <c r="D3" s="457"/>
      <c r="E3" s="457"/>
      <c r="F3" s="457"/>
      <c r="G3" s="457"/>
    </row>
    <row r="4" spans="1:7" s="305" customFormat="1" ht="15" customHeight="1">
      <c r="A4" s="458" t="s">
        <v>326</v>
      </c>
      <c r="B4" s="458"/>
      <c r="C4" s="458"/>
      <c r="D4" s="458"/>
      <c r="E4" s="458"/>
      <c r="F4" s="458"/>
      <c r="G4" s="458"/>
    </row>
    <row r="5" spans="1:7" s="305" customFormat="1" ht="13.15" customHeight="1">
      <c r="A5" s="459" t="s">
        <v>327</v>
      </c>
      <c r="B5" s="459"/>
      <c r="C5" s="459"/>
      <c r="D5" s="459"/>
      <c r="E5" s="459"/>
      <c r="F5" s="459"/>
      <c r="G5" s="459"/>
    </row>
    <row r="6" spans="1:7" s="305" customFormat="1" ht="15" customHeight="1">
      <c r="A6" s="459" t="s">
        <v>328</v>
      </c>
      <c r="B6" s="459"/>
      <c r="C6" s="459"/>
      <c r="D6" s="459"/>
      <c r="E6" s="459"/>
      <c r="F6" s="459"/>
      <c r="G6" s="459"/>
    </row>
    <row r="7" spans="1:7" ht="8.25" customHeight="1">
      <c r="A7" s="140"/>
      <c r="B7" s="254"/>
      <c r="C7" s="254"/>
      <c r="D7" s="275"/>
      <c r="E7" s="140"/>
      <c r="F7" s="140"/>
    </row>
    <row r="8" spans="1:7" ht="20.25">
      <c r="A8" s="445" t="s">
        <v>320</v>
      </c>
      <c r="B8" s="445"/>
      <c r="C8" s="445"/>
      <c r="D8" s="445"/>
      <c r="E8" s="445"/>
      <c r="F8" s="445"/>
      <c r="G8" s="445"/>
    </row>
    <row r="9" spans="1:7" ht="13.5" thickBot="1">
      <c r="A9" s="140"/>
      <c r="B9" s="254"/>
      <c r="C9" s="254"/>
      <c r="D9" s="275"/>
      <c r="E9" s="140"/>
      <c r="F9" s="306"/>
      <c r="G9" s="307"/>
    </row>
    <row r="10" spans="1:7" ht="13.5" thickTop="1">
      <c r="A10" s="446" t="s">
        <v>3</v>
      </c>
      <c r="B10" s="448" t="s">
        <v>95</v>
      </c>
      <c r="C10" s="448" t="s">
        <v>0</v>
      </c>
      <c r="D10" s="450" t="s">
        <v>1</v>
      </c>
      <c r="E10" s="452" t="s">
        <v>2</v>
      </c>
      <c r="F10" s="448" t="s">
        <v>0</v>
      </c>
      <c r="G10" s="454" t="s">
        <v>199</v>
      </c>
    </row>
    <row r="11" spans="1:7" ht="13.5" thickBot="1">
      <c r="A11" s="447"/>
      <c r="B11" s="449"/>
      <c r="C11" s="449"/>
      <c r="D11" s="451"/>
      <c r="E11" s="453"/>
      <c r="F11" s="449"/>
      <c r="G11" s="455"/>
    </row>
    <row r="12" spans="1:7" ht="13.5" thickTop="1">
      <c r="A12" s="437" t="s">
        <v>102</v>
      </c>
      <c r="B12" s="256">
        <v>1</v>
      </c>
      <c r="C12" s="261" t="s">
        <v>342</v>
      </c>
      <c r="D12" s="295" t="s">
        <v>339</v>
      </c>
      <c r="E12" s="308">
        <v>2</v>
      </c>
      <c r="F12" s="309"/>
      <c r="G12" s="384"/>
    </row>
    <row r="13" spans="1:7" ht="13.15" customHeight="1">
      <c r="A13" s="419"/>
      <c r="B13" s="256">
        <f>B12+1</f>
        <v>2</v>
      </c>
      <c r="C13" s="149" t="s">
        <v>343</v>
      </c>
      <c r="D13" s="290" t="s">
        <v>333</v>
      </c>
      <c r="E13" s="310">
        <v>2</v>
      </c>
      <c r="F13" s="309"/>
      <c r="G13" s="385"/>
    </row>
    <row r="14" spans="1:7">
      <c r="A14" s="419"/>
      <c r="B14" s="256">
        <f>B13+1</f>
        <v>3</v>
      </c>
      <c r="C14" s="149" t="s">
        <v>344</v>
      </c>
      <c r="D14" s="290" t="s">
        <v>65</v>
      </c>
      <c r="E14" s="310">
        <v>2</v>
      </c>
      <c r="F14" s="311"/>
      <c r="G14" s="385"/>
    </row>
    <row r="15" spans="1:7">
      <c r="A15" s="419"/>
      <c r="B15" s="256">
        <f t="shared" ref="B15:B21" si="0">B14+1</f>
        <v>4</v>
      </c>
      <c r="C15" s="149" t="s">
        <v>345</v>
      </c>
      <c r="D15" s="290" t="s">
        <v>66</v>
      </c>
      <c r="E15" s="310">
        <v>3</v>
      </c>
      <c r="F15" s="311"/>
      <c r="G15" s="385"/>
    </row>
    <row r="16" spans="1:7">
      <c r="A16" s="419"/>
      <c r="B16" s="256">
        <v>5</v>
      </c>
      <c r="C16" s="139" t="s">
        <v>346</v>
      </c>
      <c r="D16" s="290" t="s">
        <v>332</v>
      </c>
      <c r="E16" s="139">
        <v>1</v>
      </c>
      <c r="F16" s="312"/>
      <c r="G16" s="385"/>
    </row>
    <row r="17" spans="1:7">
      <c r="A17" s="419"/>
      <c r="B17" s="256">
        <f>B16+1</f>
        <v>6</v>
      </c>
      <c r="C17" s="149" t="s">
        <v>347</v>
      </c>
      <c r="D17" s="290" t="s">
        <v>67</v>
      </c>
      <c r="E17" s="310">
        <v>2</v>
      </c>
      <c r="F17" s="311"/>
      <c r="G17" s="385"/>
    </row>
    <row r="18" spans="1:7">
      <c r="A18" s="419"/>
      <c r="B18" s="256">
        <f t="shared" si="0"/>
        <v>7</v>
      </c>
      <c r="C18" s="149" t="s">
        <v>348</v>
      </c>
      <c r="D18" s="291" t="s">
        <v>139</v>
      </c>
      <c r="E18" s="313">
        <v>2</v>
      </c>
      <c r="F18" s="314"/>
      <c r="G18" s="385"/>
    </row>
    <row r="19" spans="1:7">
      <c r="A19" s="419"/>
      <c r="B19" s="256">
        <f t="shared" si="0"/>
        <v>8</v>
      </c>
      <c r="C19" s="149" t="s">
        <v>349</v>
      </c>
      <c r="D19" s="292" t="s">
        <v>73</v>
      </c>
      <c r="E19" s="315">
        <v>2</v>
      </c>
      <c r="F19" s="316"/>
      <c r="G19" s="385"/>
    </row>
    <row r="20" spans="1:7">
      <c r="A20" s="419"/>
      <c r="B20" s="256">
        <f t="shared" si="0"/>
        <v>9</v>
      </c>
      <c r="C20" s="280" t="s">
        <v>350</v>
      </c>
      <c r="D20" s="292" t="s">
        <v>64</v>
      </c>
      <c r="E20" s="315">
        <v>2</v>
      </c>
      <c r="F20" s="316"/>
      <c r="G20" s="385"/>
    </row>
    <row r="21" spans="1:7">
      <c r="A21" s="419"/>
      <c r="B21" s="256">
        <f t="shared" si="0"/>
        <v>10</v>
      </c>
      <c r="C21" s="281" t="s">
        <v>351</v>
      </c>
      <c r="D21" s="292" t="s">
        <v>198</v>
      </c>
      <c r="E21" s="315">
        <v>2</v>
      </c>
      <c r="F21" s="316"/>
      <c r="G21" s="385"/>
    </row>
    <row r="22" spans="1:7">
      <c r="A22" s="427"/>
      <c r="B22" s="262"/>
      <c r="C22" s="438" t="s">
        <v>99</v>
      </c>
      <c r="D22" s="439"/>
      <c r="E22" s="317">
        <f>SUM(E12:E21)</f>
        <v>20</v>
      </c>
      <c r="F22" s="318"/>
      <c r="G22" s="319"/>
    </row>
    <row r="23" spans="1:7">
      <c r="A23" s="418" t="s">
        <v>103</v>
      </c>
      <c r="B23" s="256">
        <v>1</v>
      </c>
      <c r="C23" s="139" t="s">
        <v>352</v>
      </c>
      <c r="D23" s="293" t="s">
        <v>69</v>
      </c>
      <c r="E23" s="139">
        <v>2</v>
      </c>
      <c r="F23" s="312" t="str">
        <f>C15</f>
        <v>MKU0413</v>
      </c>
      <c r="G23" s="311" t="str">
        <f>D15</f>
        <v>Matematika Dasar I</v>
      </c>
    </row>
    <row r="24" spans="1:7">
      <c r="A24" s="419"/>
      <c r="B24" s="256">
        <f>B23+1</f>
        <v>2</v>
      </c>
      <c r="C24" s="139" t="s">
        <v>353</v>
      </c>
      <c r="D24" s="293" t="s">
        <v>4</v>
      </c>
      <c r="E24" s="139">
        <v>2</v>
      </c>
      <c r="F24" s="312" t="str">
        <f>C15</f>
        <v>MKU0413</v>
      </c>
      <c r="G24" s="311" t="str">
        <f>D15</f>
        <v>Matematika Dasar I</v>
      </c>
    </row>
    <row r="25" spans="1:7">
      <c r="A25" s="419"/>
      <c r="B25" s="256">
        <f t="shared" ref="B25:B33" si="1">B24+1</f>
        <v>3</v>
      </c>
      <c r="C25" s="280" t="s">
        <v>354</v>
      </c>
      <c r="D25" s="386" t="s">
        <v>330</v>
      </c>
      <c r="E25" s="139">
        <v>2</v>
      </c>
      <c r="F25" s="320"/>
      <c r="G25" s="309"/>
    </row>
    <row r="26" spans="1:7">
      <c r="A26" s="419"/>
      <c r="B26" s="256">
        <f t="shared" si="1"/>
        <v>4</v>
      </c>
      <c r="C26" s="139" t="s">
        <v>355</v>
      </c>
      <c r="D26" s="290" t="s">
        <v>336</v>
      </c>
      <c r="E26" s="139">
        <v>1</v>
      </c>
      <c r="F26" s="312"/>
      <c r="G26" s="321"/>
    </row>
    <row r="27" spans="1:7">
      <c r="A27" s="419"/>
      <c r="B27" s="256">
        <f t="shared" si="1"/>
        <v>5</v>
      </c>
      <c r="C27" s="139" t="s">
        <v>356</v>
      </c>
      <c r="D27" s="293" t="s">
        <v>24</v>
      </c>
      <c r="E27" s="139">
        <v>2</v>
      </c>
      <c r="F27" s="312"/>
      <c r="G27" s="321"/>
    </row>
    <row r="28" spans="1:7">
      <c r="A28" s="419"/>
      <c r="B28" s="256">
        <f t="shared" si="1"/>
        <v>6</v>
      </c>
      <c r="C28" s="268" t="s">
        <v>357</v>
      </c>
      <c r="D28" s="290" t="s">
        <v>335</v>
      </c>
      <c r="E28" s="139">
        <v>2</v>
      </c>
      <c r="F28" s="312"/>
      <c r="G28" s="321"/>
    </row>
    <row r="29" spans="1:7">
      <c r="A29" s="419"/>
      <c r="B29" s="256">
        <f t="shared" si="1"/>
        <v>7</v>
      </c>
      <c r="C29" s="268" t="s">
        <v>358</v>
      </c>
      <c r="D29" s="290" t="s">
        <v>6</v>
      </c>
      <c r="E29" s="139">
        <v>2</v>
      </c>
      <c r="F29" s="312"/>
      <c r="G29" s="321"/>
    </row>
    <row r="30" spans="1:7">
      <c r="A30" s="419"/>
      <c r="B30" s="256">
        <f t="shared" si="1"/>
        <v>8</v>
      </c>
      <c r="C30" s="139" t="s">
        <v>359</v>
      </c>
      <c r="D30" s="293" t="s">
        <v>341</v>
      </c>
      <c r="E30" s="139">
        <v>2</v>
      </c>
      <c r="F30" s="312" t="str">
        <f>C17</f>
        <v>TSI0112</v>
      </c>
      <c r="G30" s="321" t="str">
        <f>D17</f>
        <v>Gambar Struktur Bangunan I</v>
      </c>
    </row>
    <row r="31" spans="1:7">
      <c r="A31" s="419"/>
      <c r="B31" s="256">
        <f t="shared" si="1"/>
        <v>9</v>
      </c>
      <c r="C31" s="139" t="s">
        <v>360</v>
      </c>
      <c r="D31" s="293" t="s">
        <v>71</v>
      </c>
      <c r="E31" s="139">
        <v>2</v>
      </c>
      <c r="F31" s="312" t="str">
        <f>C19</f>
        <v>TSI0312</v>
      </c>
      <c r="G31" s="321" t="str">
        <f>D19</f>
        <v>Analisis Struktur I</v>
      </c>
    </row>
    <row r="32" spans="1:7">
      <c r="A32" s="419"/>
      <c r="B32" s="256">
        <f t="shared" si="1"/>
        <v>10</v>
      </c>
      <c r="C32" s="139" t="s">
        <v>361</v>
      </c>
      <c r="D32" s="290" t="s">
        <v>25</v>
      </c>
      <c r="E32" s="139">
        <v>2</v>
      </c>
      <c r="F32" s="312"/>
      <c r="G32" s="321"/>
    </row>
    <row r="33" spans="1:7">
      <c r="A33" s="419"/>
      <c r="B33" s="256">
        <f t="shared" si="1"/>
        <v>11</v>
      </c>
      <c r="C33" s="280" t="s">
        <v>362</v>
      </c>
      <c r="D33" s="294" t="s">
        <v>337</v>
      </c>
      <c r="E33" s="322">
        <v>1</v>
      </c>
      <c r="F33" s="323"/>
      <c r="G33" s="324"/>
    </row>
    <row r="34" spans="1:7">
      <c r="A34" s="440"/>
      <c r="B34" s="441" t="s">
        <v>101</v>
      </c>
      <c r="C34" s="438"/>
      <c r="D34" s="439"/>
      <c r="E34" s="325">
        <f>SUM(E23:E33)</f>
        <v>20</v>
      </c>
      <c r="F34" s="320"/>
      <c r="G34" s="321"/>
    </row>
    <row r="35" spans="1:7">
      <c r="A35" s="442" t="s">
        <v>104</v>
      </c>
      <c r="B35" s="256">
        <v>1</v>
      </c>
      <c r="C35" s="139" t="s">
        <v>363</v>
      </c>
      <c r="D35" s="290" t="s">
        <v>83</v>
      </c>
      <c r="E35" s="263">
        <v>2</v>
      </c>
      <c r="F35" s="323" t="str">
        <f>C31</f>
        <v>TSI0422</v>
      </c>
      <c r="G35" s="326" t="str">
        <f>D31</f>
        <v>Analisis Struktur II</v>
      </c>
    </row>
    <row r="36" spans="1:7">
      <c r="A36" s="443"/>
      <c r="B36" s="256">
        <f>B35+1</f>
        <v>2</v>
      </c>
      <c r="C36" s="139" t="s">
        <v>364</v>
      </c>
      <c r="D36" s="295" t="s">
        <v>75</v>
      </c>
      <c r="E36" s="263">
        <v>2</v>
      </c>
      <c r="F36" s="327" t="str">
        <f>'KURIKULUM MERDEKA'!C23</f>
        <v>MKU0122</v>
      </c>
      <c r="G36" s="316" t="str">
        <f>'KURIKULUM MERDEKA'!D23</f>
        <v>Matematika Dasar II</v>
      </c>
    </row>
    <row r="37" spans="1:7">
      <c r="A37" s="443"/>
      <c r="B37" s="256">
        <f t="shared" ref="B37:B42" si="2">B36+1</f>
        <v>3</v>
      </c>
      <c r="C37" s="139" t="s">
        <v>365</v>
      </c>
      <c r="D37" s="290" t="s">
        <v>11</v>
      </c>
      <c r="E37" s="263">
        <v>2</v>
      </c>
      <c r="F37" s="327" t="str">
        <f>C24</f>
        <v>MKU0222</v>
      </c>
      <c r="G37" s="316" t="str">
        <f>D24</f>
        <v>Statistik dan Probabilitas</v>
      </c>
    </row>
    <row r="38" spans="1:7">
      <c r="A38" s="443"/>
      <c r="B38" s="256">
        <f t="shared" si="2"/>
        <v>4</v>
      </c>
      <c r="C38" s="139" t="s">
        <v>366</v>
      </c>
      <c r="D38" s="290" t="s">
        <v>12</v>
      </c>
      <c r="E38" s="263">
        <v>2</v>
      </c>
      <c r="F38" s="327" t="str">
        <f>C31</f>
        <v>TSI0422</v>
      </c>
      <c r="G38" s="316" t="str">
        <f>D31</f>
        <v>Analisis Struktur II</v>
      </c>
    </row>
    <row r="39" spans="1:7">
      <c r="A39" s="443"/>
      <c r="B39" s="256">
        <f t="shared" si="2"/>
        <v>5</v>
      </c>
      <c r="C39" s="139" t="s">
        <v>367</v>
      </c>
      <c r="D39" s="296" t="s">
        <v>7</v>
      </c>
      <c r="E39" s="328">
        <v>2</v>
      </c>
      <c r="F39" s="329" t="str">
        <f>C31</f>
        <v>TSI0422</v>
      </c>
      <c r="G39" s="330" t="str">
        <f>D31</f>
        <v>Analisis Struktur II</v>
      </c>
    </row>
    <row r="40" spans="1:7">
      <c r="A40" s="443"/>
      <c r="B40" s="256">
        <f t="shared" si="2"/>
        <v>6</v>
      </c>
      <c r="C40" s="139" t="s">
        <v>368</v>
      </c>
      <c r="D40" s="290" t="s">
        <v>331</v>
      </c>
      <c r="E40" s="263">
        <v>2</v>
      </c>
      <c r="F40" s="331" t="str">
        <f>C36</f>
        <v>TSI0232</v>
      </c>
      <c r="G40" s="332"/>
    </row>
    <row r="41" spans="1:7">
      <c r="A41" s="443"/>
      <c r="B41" s="256">
        <f t="shared" si="2"/>
        <v>7</v>
      </c>
      <c r="C41" s="139" t="s">
        <v>369</v>
      </c>
      <c r="D41" s="290" t="s">
        <v>56</v>
      </c>
      <c r="E41" s="139">
        <v>2</v>
      </c>
      <c r="F41" s="327"/>
      <c r="G41" s="333"/>
    </row>
    <row r="42" spans="1:7">
      <c r="A42" s="443"/>
      <c r="B42" s="256">
        <f t="shared" si="2"/>
        <v>8</v>
      </c>
      <c r="C42" s="139" t="s">
        <v>370</v>
      </c>
      <c r="D42" s="296" t="s">
        <v>27</v>
      </c>
      <c r="E42" s="263">
        <v>2</v>
      </c>
      <c r="F42" s="343"/>
      <c r="G42" s="344"/>
    </row>
    <row r="43" spans="1:7">
      <c r="A43" s="443"/>
      <c r="B43" s="256">
        <f>B42+1</f>
        <v>9</v>
      </c>
      <c r="C43" s="139" t="s">
        <v>371</v>
      </c>
      <c r="D43" s="296" t="s">
        <v>334</v>
      </c>
      <c r="E43" s="334">
        <v>2</v>
      </c>
      <c r="F43" s="312"/>
      <c r="G43" s="321"/>
    </row>
    <row r="44" spans="1:7">
      <c r="A44" s="443"/>
      <c r="B44" s="256">
        <f>B43+1</f>
        <v>10</v>
      </c>
      <c r="C44" s="139" t="s">
        <v>372</v>
      </c>
      <c r="D44" s="290" t="s">
        <v>29</v>
      </c>
      <c r="E44" s="263">
        <v>1</v>
      </c>
      <c r="F44" s="312"/>
      <c r="G44" s="321" t="s">
        <v>6</v>
      </c>
    </row>
    <row r="45" spans="1:7">
      <c r="A45" s="443"/>
      <c r="B45" s="256">
        <f>B44+1</f>
        <v>11</v>
      </c>
      <c r="C45" s="139" t="s">
        <v>373</v>
      </c>
      <c r="D45" s="290" t="s">
        <v>15</v>
      </c>
      <c r="E45" s="335">
        <v>1</v>
      </c>
      <c r="F45" s="336" t="str">
        <f>C32</f>
        <v>TSI0522</v>
      </c>
      <c r="G45" s="337" t="str">
        <f>D32</f>
        <v>Hidrolika</v>
      </c>
    </row>
    <row r="46" spans="1:7">
      <c r="A46" s="444"/>
      <c r="B46" s="257"/>
      <c r="C46" s="421" t="s">
        <v>115</v>
      </c>
      <c r="D46" s="422"/>
      <c r="E46" s="338">
        <f>SUM(E35:E45)</f>
        <v>20</v>
      </c>
      <c r="F46" s="339"/>
      <c r="G46" s="340"/>
    </row>
    <row r="47" spans="1:7">
      <c r="A47" s="418" t="s">
        <v>105</v>
      </c>
      <c r="B47" s="258">
        <v>1</v>
      </c>
      <c r="C47" s="139" t="s">
        <v>374</v>
      </c>
      <c r="D47" s="290" t="s">
        <v>57</v>
      </c>
      <c r="E47" s="268">
        <v>2</v>
      </c>
      <c r="F47" s="341" t="str">
        <f>C37&amp;", "&amp;C32</f>
        <v>TSI0332, TSI0522</v>
      </c>
      <c r="G47" s="342" t="str">
        <f>D37&amp;", "&amp;D32</f>
        <v>Rekayasa Hidrologi, Hidrolika</v>
      </c>
    </row>
    <row r="48" spans="1:7" ht="13.5" customHeight="1">
      <c r="A48" s="419"/>
      <c r="B48" s="257">
        <f>B47+1</f>
        <v>2</v>
      </c>
      <c r="C48" s="139" t="s">
        <v>375</v>
      </c>
      <c r="D48" s="290" t="s">
        <v>87</v>
      </c>
      <c r="E48" s="139">
        <v>2</v>
      </c>
      <c r="F48" s="312" t="str">
        <f>C35</f>
        <v>TSI0132</v>
      </c>
      <c r="G48" s="311" t="str">
        <f>D35</f>
        <v>Analisis Struktur III</v>
      </c>
    </row>
    <row r="49" spans="1:8">
      <c r="A49" s="419"/>
      <c r="B49" s="257">
        <f t="shared" ref="B49:B56" si="3">B48+1</f>
        <v>3</v>
      </c>
      <c r="C49" s="139" t="s">
        <v>376</v>
      </c>
      <c r="D49" s="290" t="s">
        <v>77</v>
      </c>
      <c r="E49" s="139">
        <v>2</v>
      </c>
      <c r="F49" s="312" t="str">
        <f>C36</f>
        <v>TSI0232</v>
      </c>
      <c r="G49" s="311" t="str">
        <f>D36</f>
        <v>Matematika Rekayasa I</v>
      </c>
    </row>
    <row r="50" spans="1:8">
      <c r="A50" s="419"/>
      <c r="B50" s="257">
        <f t="shared" si="3"/>
        <v>4</v>
      </c>
      <c r="C50" s="139" t="s">
        <v>377</v>
      </c>
      <c r="D50" s="290" t="s">
        <v>28</v>
      </c>
      <c r="E50" s="139">
        <v>2</v>
      </c>
      <c r="F50" s="312" t="str">
        <f>C39</f>
        <v>TSI0532</v>
      </c>
      <c r="G50" s="311" t="str">
        <f>D39</f>
        <v>Struktur Baja I</v>
      </c>
    </row>
    <row r="51" spans="1:8">
      <c r="A51" s="419"/>
      <c r="B51" s="257">
        <f t="shared" si="3"/>
        <v>5</v>
      </c>
      <c r="C51" s="139" t="s">
        <v>378</v>
      </c>
      <c r="D51" s="290" t="s">
        <v>76</v>
      </c>
      <c r="E51" s="263">
        <v>2</v>
      </c>
      <c r="F51" s="312" t="str">
        <f>C35</f>
        <v>TSI0132</v>
      </c>
      <c r="G51" s="311" t="str">
        <f>D35</f>
        <v>Analisis Struktur III</v>
      </c>
    </row>
    <row r="52" spans="1:8">
      <c r="A52" s="419"/>
      <c r="B52" s="257">
        <f t="shared" si="3"/>
        <v>6</v>
      </c>
      <c r="C52" s="139" t="s">
        <v>379</v>
      </c>
      <c r="D52" s="296" t="s">
        <v>26</v>
      </c>
      <c r="E52" s="139">
        <v>2</v>
      </c>
      <c r="F52" s="327" t="str">
        <f>C43</f>
        <v>TSI0932</v>
      </c>
      <c r="G52" s="327" t="str">
        <f>D43</f>
        <v xml:space="preserve">Mekanika Tanah I </v>
      </c>
    </row>
    <row r="53" spans="1:8">
      <c r="A53" s="419"/>
      <c r="B53" s="257">
        <f t="shared" si="3"/>
        <v>7</v>
      </c>
      <c r="C53" s="139" t="s">
        <v>380</v>
      </c>
      <c r="D53" s="290" t="s">
        <v>62</v>
      </c>
      <c r="E53" s="139">
        <v>2</v>
      </c>
      <c r="F53" s="341" t="str">
        <f>C37&amp;", "&amp;C32</f>
        <v>TSI0332, TSI0522</v>
      </c>
      <c r="G53" s="342" t="str">
        <f>D37&amp;", "&amp;D32</f>
        <v>Rekayasa Hidrologi, Hidrolika</v>
      </c>
    </row>
    <row r="54" spans="1:8">
      <c r="A54" s="419"/>
      <c r="B54" s="257">
        <f t="shared" si="3"/>
        <v>8</v>
      </c>
      <c r="C54" s="139" t="s">
        <v>381</v>
      </c>
      <c r="D54" s="290" t="s">
        <v>319</v>
      </c>
      <c r="E54" s="139">
        <v>2</v>
      </c>
      <c r="F54" s="343"/>
      <c r="G54" s="344"/>
    </row>
    <row r="55" spans="1:8">
      <c r="A55" s="419"/>
      <c r="B55" s="257">
        <f t="shared" si="3"/>
        <v>9</v>
      </c>
      <c r="C55" s="139" t="s">
        <v>382</v>
      </c>
      <c r="D55" s="290" t="s">
        <v>16</v>
      </c>
      <c r="E55" s="264">
        <v>2</v>
      </c>
      <c r="F55" s="312" t="str">
        <f>C30</f>
        <v>TSI0322</v>
      </c>
      <c r="G55" s="344" t="str">
        <f>D30</f>
        <v xml:space="preserve">Gambar Struktur Bangunan II </v>
      </c>
    </row>
    <row r="56" spans="1:8">
      <c r="A56" s="419"/>
      <c r="B56" s="257">
        <f t="shared" si="3"/>
        <v>10</v>
      </c>
      <c r="C56" s="139" t="s">
        <v>383</v>
      </c>
      <c r="D56" s="296" t="s">
        <v>30</v>
      </c>
      <c r="E56" s="345">
        <v>1</v>
      </c>
      <c r="F56" s="346"/>
      <c r="G56" s="318"/>
    </row>
    <row r="57" spans="1:8">
      <c r="A57" s="427"/>
      <c r="B57" s="257"/>
      <c r="C57" s="421" t="s">
        <v>114</v>
      </c>
      <c r="D57" s="422"/>
      <c r="E57" s="338">
        <f>SUM(E47:E56)</f>
        <v>19</v>
      </c>
      <c r="F57" s="339"/>
      <c r="G57" s="340"/>
    </row>
    <row r="58" spans="1:8">
      <c r="A58" s="418" t="s">
        <v>106</v>
      </c>
      <c r="B58" s="267">
        <v>1</v>
      </c>
      <c r="C58" s="282" t="s">
        <v>384</v>
      </c>
      <c r="D58" s="297" t="s">
        <v>54</v>
      </c>
      <c r="E58" s="268">
        <v>2</v>
      </c>
      <c r="F58" s="312" t="str">
        <f>C29</f>
        <v>TSI0222</v>
      </c>
      <c r="G58" s="311" t="str">
        <f>D29</f>
        <v>Ilmu Ukur Tanah</v>
      </c>
    </row>
    <row r="59" spans="1:8">
      <c r="A59" s="419"/>
      <c r="B59" s="256">
        <f>B58+1</f>
        <v>2</v>
      </c>
      <c r="C59" s="139" t="s">
        <v>385</v>
      </c>
      <c r="D59" s="290" t="s">
        <v>32</v>
      </c>
      <c r="E59" s="139">
        <v>2</v>
      </c>
      <c r="F59" s="343" t="str">
        <f>C49</f>
        <v>TSI0342</v>
      </c>
      <c r="G59" s="344" t="str">
        <f>D49</f>
        <v>Matematika Rekayasa II</v>
      </c>
    </row>
    <row r="60" spans="1:8">
      <c r="A60" s="419"/>
      <c r="B60" s="257">
        <f>B59+1</f>
        <v>3</v>
      </c>
      <c r="C60" s="139" t="s">
        <v>386</v>
      </c>
      <c r="D60" s="290" t="s">
        <v>60</v>
      </c>
      <c r="E60" s="139">
        <v>2</v>
      </c>
      <c r="F60" s="312" t="str">
        <f>C55</f>
        <v>TSI0942</v>
      </c>
      <c r="G60" s="311" t="str">
        <f>D55</f>
        <v>Estimasi Biaya Konstruksi</v>
      </c>
    </row>
    <row r="61" spans="1:8">
      <c r="A61" s="419"/>
      <c r="B61" s="257">
        <f>B60+1</f>
        <v>4</v>
      </c>
      <c r="C61" s="139" t="s">
        <v>387</v>
      </c>
      <c r="D61" s="290" t="s">
        <v>86</v>
      </c>
      <c r="E61" s="139">
        <v>3</v>
      </c>
      <c r="F61" s="312" t="str">
        <f>C26</f>
        <v>MKU0421</v>
      </c>
      <c r="G61" s="311" t="str">
        <f>D26</f>
        <v>Bahasa Indonesia Dan Tata Penulisan Ilmiah</v>
      </c>
    </row>
    <row r="62" spans="1:8">
      <c r="A62" s="419"/>
      <c r="B62" s="257">
        <f t="shared" ref="B62:B65" si="4">B61+1</f>
        <v>5</v>
      </c>
      <c r="C62" s="139" t="s">
        <v>388</v>
      </c>
      <c r="D62" s="290" t="s">
        <v>84</v>
      </c>
      <c r="E62" s="139">
        <v>2</v>
      </c>
      <c r="F62" s="343" t="str">
        <f>C52</f>
        <v>TSI0642</v>
      </c>
      <c r="G62" s="344" t="str">
        <f>D52</f>
        <v>Mekanika Tanah II</v>
      </c>
    </row>
    <row r="63" spans="1:8">
      <c r="A63" s="419"/>
      <c r="B63" s="257">
        <f t="shared" si="4"/>
        <v>6</v>
      </c>
      <c r="C63" s="139" t="s">
        <v>389</v>
      </c>
      <c r="D63" s="290" t="s">
        <v>78</v>
      </c>
      <c r="E63" s="139">
        <v>2</v>
      </c>
      <c r="F63" s="341" t="str">
        <f>C51</f>
        <v>TSI0542</v>
      </c>
      <c r="G63" s="347" t="str">
        <f>D51</f>
        <v>Struktur Beton Bertulang I</v>
      </c>
    </row>
    <row r="64" spans="1:8">
      <c r="A64" s="419"/>
      <c r="B64" s="257">
        <f t="shared" si="4"/>
        <v>7</v>
      </c>
      <c r="C64" s="139" t="s">
        <v>390</v>
      </c>
      <c r="D64" s="290" t="s">
        <v>81</v>
      </c>
      <c r="E64" s="348">
        <v>2</v>
      </c>
      <c r="F64" s="312"/>
      <c r="G64" s="349"/>
      <c r="H64" s="141">
        <v>95</v>
      </c>
    </row>
    <row r="65" spans="1:10">
      <c r="A65" s="419"/>
      <c r="B65" s="257">
        <f t="shared" si="4"/>
        <v>8</v>
      </c>
      <c r="C65" s="139" t="s">
        <v>391</v>
      </c>
      <c r="D65" s="296" t="s">
        <v>120</v>
      </c>
      <c r="E65" s="350">
        <v>1</v>
      </c>
      <c r="F65" s="351" t="str">
        <f>C18</f>
        <v>TSI0212</v>
      </c>
      <c r="G65" s="352" t="str">
        <f>D18</f>
        <v>Teknologi Bahan Konstruksi</v>
      </c>
      <c r="H65" s="141">
        <v>12</v>
      </c>
    </row>
    <row r="66" spans="1:10">
      <c r="A66" s="419"/>
      <c r="B66" s="428">
        <f>B65+1</f>
        <v>9</v>
      </c>
      <c r="C66" s="149" t="s">
        <v>392</v>
      </c>
      <c r="D66" s="290" t="s">
        <v>14</v>
      </c>
      <c r="E66" s="433">
        <v>2</v>
      </c>
      <c r="F66" s="312" t="str">
        <f>C41</f>
        <v>TSI0732</v>
      </c>
      <c r="G66" s="311" t="str">
        <f>D41</f>
        <v>Geometrik Jalan Raya</v>
      </c>
      <c r="H66" s="141">
        <v>107</v>
      </c>
    </row>
    <row r="67" spans="1:10">
      <c r="A67" s="419"/>
      <c r="B67" s="429"/>
      <c r="C67" s="149" t="s">
        <v>393</v>
      </c>
      <c r="D67" s="290" t="s">
        <v>80</v>
      </c>
      <c r="E67" s="431"/>
      <c r="F67" s="312" t="str">
        <f>C53</f>
        <v>TSI0742</v>
      </c>
      <c r="G67" s="311" t="str">
        <f>D53</f>
        <v>Rekayasa Bangunan Air</v>
      </c>
      <c r="H67" s="141">
        <v>116</v>
      </c>
      <c r="I67" s="141" t="s">
        <v>439</v>
      </c>
    </row>
    <row r="68" spans="1:10">
      <c r="A68" s="419"/>
      <c r="B68" s="429"/>
      <c r="C68" s="149" t="s">
        <v>394</v>
      </c>
      <c r="D68" s="290" t="s">
        <v>94</v>
      </c>
      <c r="E68" s="436"/>
      <c r="F68" s="312" t="str">
        <f>C50</f>
        <v>TSI0442</v>
      </c>
      <c r="G68" s="311" t="str">
        <f>D50</f>
        <v>Struktur Baja II</v>
      </c>
      <c r="H68" s="141">
        <v>120</v>
      </c>
      <c r="I68" s="141" t="s">
        <v>439</v>
      </c>
    </row>
    <row r="69" spans="1:10">
      <c r="A69" s="419"/>
      <c r="B69" s="274">
        <v>10</v>
      </c>
      <c r="C69" s="139" t="s">
        <v>395</v>
      </c>
      <c r="D69" s="290" t="s">
        <v>126</v>
      </c>
      <c r="E69" s="353">
        <v>2</v>
      </c>
      <c r="F69" s="351" t="s">
        <v>121</v>
      </c>
      <c r="G69" s="354" t="s">
        <v>121</v>
      </c>
    </row>
    <row r="70" spans="1:10">
      <c r="A70" s="427"/>
      <c r="B70" s="266"/>
      <c r="C70" s="421" t="s">
        <v>113</v>
      </c>
      <c r="D70" s="422"/>
      <c r="E70" s="355">
        <f>SUM(E58:E69)</f>
        <v>20</v>
      </c>
      <c r="F70" s="339"/>
      <c r="G70" s="340"/>
    </row>
    <row r="71" spans="1:10">
      <c r="A71" s="418" t="s">
        <v>107</v>
      </c>
      <c r="B71" s="269">
        <v>1</v>
      </c>
      <c r="C71" s="139" t="s">
        <v>396</v>
      </c>
      <c r="D71" s="290" t="s">
        <v>39</v>
      </c>
      <c r="E71" s="268">
        <v>2</v>
      </c>
      <c r="F71" s="312" t="str">
        <f>C60</f>
        <v>TSI0352</v>
      </c>
      <c r="G71" s="311" t="str">
        <f>D60</f>
        <v>Manajemen Proyek</v>
      </c>
      <c r="I71" s="141">
        <v>14</v>
      </c>
      <c r="J71" s="141" t="s">
        <v>440</v>
      </c>
    </row>
    <row r="72" spans="1:10">
      <c r="A72" s="419"/>
      <c r="B72" s="256">
        <f t="shared" ref="B72:B76" si="5">B71+1</f>
        <v>2</v>
      </c>
      <c r="C72" s="139" t="s">
        <v>397</v>
      </c>
      <c r="D72" s="290" t="s">
        <v>31</v>
      </c>
      <c r="E72" s="139">
        <v>2</v>
      </c>
      <c r="F72" s="320" t="str">
        <f>C47</f>
        <v>TSI0142</v>
      </c>
      <c r="G72" s="356" t="str">
        <f>D47</f>
        <v>Rekayasa Irigasi</v>
      </c>
      <c r="I72" s="141">
        <v>6</v>
      </c>
      <c r="J72" s="141" t="s">
        <v>441</v>
      </c>
    </row>
    <row r="73" spans="1:10">
      <c r="A73" s="419"/>
      <c r="B73" s="256">
        <f t="shared" si="5"/>
        <v>3</v>
      </c>
      <c r="C73" s="139" t="s">
        <v>398</v>
      </c>
      <c r="D73" s="290" t="s">
        <v>40</v>
      </c>
      <c r="E73" s="350">
        <v>2</v>
      </c>
      <c r="F73" s="312" t="str">
        <f>C60</f>
        <v>TSI0352</v>
      </c>
      <c r="G73" s="311" t="str">
        <f>D60</f>
        <v>Manajemen Proyek</v>
      </c>
      <c r="I73" s="141">
        <v>4</v>
      </c>
      <c r="J73" s="141" t="s">
        <v>442</v>
      </c>
    </row>
    <row r="74" spans="1:10">
      <c r="A74" s="419"/>
      <c r="B74" s="256">
        <f t="shared" si="5"/>
        <v>4</v>
      </c>
      <c r="C74" s="139" t="s">
        <v>399</v>
      </c>
      <c r="D74" s="290" t="s">
        <v>85</v>
      </c>
      <c r="E74" s="350">
        <v>2</v>
      </c>
      <c r="F74" s="312" t="str">
        <f>C62</f>
        <v>TSI0552</v>
      </c>
      <c r="G74" s="349" t="str">
        <f>D62</f>
        <v>Desain Pondasi I</v>
      </c>
    </row>
    <row r="75" spans="1:10">
      <c r="A75" s="419"/>
      <c r="B75" s="256">
        <f t="shared" si="5"/>
        <v>5</v>
      </c>
      <c r="C75" s="139" t="s">
        <v>400</v>
      </c>
      <c r="D75" s="290" t="s">
        <v>88</v>
      </c>
      <c r="E75" s="357">
        <v>2</v>
      </c>
      <c r="F75" s="312" t="str">
        <f>C64</f>
        <v>TSI0752</v>
      </c>
      <c r="G75" s="311" t="str">
        <f>D64</f>
        <v>Metode Pelaksanaan Konstruksi</v>
      </c>
    </row>
    <row r="76" spans="1:10">
      <c r="A76" s="419"/>
      <c r="B76" s="256">
        <f t="shared" si="5"/>
        <v>6</v>
      </c>
      <c r="C76" s="139" t="s">
        <v>401</v>
      </c>
      <c r="D76" s="290" t="s">
        <v>338</v>
      </c>
      <c r="E76" s="302">
        <v>2</v>
      </c>
      <c r="F76" s="312"/>
      <c r="G76" s="311"/>
    </row>
    <row r="77" spans="1:10">
      <c r="A77" s="419"/>
      <c r="B77" s="428">
        <f>B76+1</f>
        <v>7</v>
      </c>
      <c r="C77" s="149" t="s">
        <v>402</v>
      </c>
      <c r="D77" s="290" t="s">
        <v>59</v>
      </c>
      <c r="E77" s="433">
        <v>2</v>
      </c>
      <c r="F77" s="312" t="str">
        <f>C52</f>
        <v>TSI0642</v>
      </c>
      <c r="G77" s="311" t="str">
        <f>D52</f>
        <v>Mekanika Tanah II</v>
      </c>
    </row>
    <row r="78" spans="1:10">
      <c r="A78" s="419"/>
      <c r="B78" s="429"/>
      <c r="C78" s="149" t="s">
        <v>403</v>
      </c>
      <c r="D78" s="290" t="s">
        <v>34</v>
      </c>
      <c r="E78" s="431"/>
      <c r="F78" s="312" t="str">
        <f>C37&amp;", "&amp;C32</f>
        <v>TSI0332, TSI0522</v>
      </c>
      <c r="G78" s="349" t="str">
        <f>D37&amp;", "&amp;D32</f>
        <v>Rekayasa Hidrologi, Hidrolika</v>
      </c>
    </row>
    <row r="79" spans="1:10">
      <c r="A79" s="419"/>
      <c r="B79" s="430"/>
      <c r="C79" s="149" t="s">
        <v>404</v>
      </c>
      <c r="D79" s="290" t="s">
        <v>89</v>
      </c>
      <c r="E79" s="434"/>
      <c r="F79" s="312" t="str">
        <f>C48</f>
        <v>TSI0242</v>
      </c>
      <c r="G79" s="311" t="str">
        <f>D48</f>
        <v>Analisis Struktur IV</v>
      </c>
    </row>
    <row r="80" spans="1:10">
      <c r="A80" s="419"/>
      <c r="B80" s="428">
        <f>B77+1</f>
        <v>8</v>
      </c>
      <c r="C80" s="149" t="s">
        <v>405</v>
      </c>
      <c r="D80" s="290" t="s">
        <v>119</v>
      </c>
      <c r="E80" s="431">
        <v>2</v>
      </c>
      <c r="F80" s="312" t="str">
        <f>C41&amp;", "&amp;C42</f>
        <v>TSI0732, TSI0832</v>
      </c>
      <c r="G80" s="312" t="str">
        <f>D41&amp;", "&amp;D42</f>
        <v>Geometrik Jalan Raya, Rekayasa Transportasi</v>
      </c>
    </row>
    <row r="81" spans="1:7">
      <c r="A81" s="419"/>
      <c r="B81" s="429"/>
      <c r="C81" s="149" t="s">
        <v>406</v>
      </c>
      <c r="D81" s="290" t="s">
        <v>58</v>
      </c>
      <c r="E81" s="431"/>
      <c r="F81" s="312" t="str">
        <f>C37</f>
        <v>TSI0332</v>
      </c>
      <c r="G81" s="311" t="str">
        <f>D37</f>
        <v>Rekayasa Hidrologi</v>
      </c>
    </row>
    <row r="82" spans="1:7">
      <c r="A82" s="419"/>
      <c r="B82" s="430"/>
      <c r="C82" s="149" t="s">
        <v>407</v>
      </c>
      <c r="D82" s="290" t="s">
        <v>91</v>
      </c>
      <c r="E82" s="431"/>
      <c r="F82" s="312" t="str">
        <f>C63</f>
        <v>TSI0652</v>
      </c>
      <c r="G82" s="311" t="str">
        <f>D63</f>
        <v>Struktur Beton Bertulang II</v>
      </c>
    </row>
    <row r="83" spans="1:7">
      <c r="A83" s="419"/>
      <c r="B83" s="428">
        <f>B80+1</f>
        <v>9</v>
      </c>
      <c r="C83" s="149" t="s">
        <v>408</v>
      </c>
      <c r="D83" s="290" t="s">
        <v>33</v>
      </c>
      <c r="E83" s="433">
        <v>2</v>
      </c>
      <c r="F83" s="312" t="str">
        <f>C41</f>
        <v>TSI0732</v>
      </c>
      <c r="G83" s="311" t="str">
        <f>D41</f>
        <v>Geometrik Jalan Raya</v>
      </c>
    </row>
    <row r="84" spans="1:7">
      <c r="A84" s="419"/>
      <c r="B84" s="429"/>
      <c r="C84" s="149" t="s">
        <v>409</v>
      </c>
      <c r="D84" s="290" t="s">
        <v>329</v>
      </c>
      <c r="E84" s="431"/>
      <c r="F84" s="312" t="str">
        <f>C32</f>
        <v>TSI0522</v>
      </c>
      <c r="G84" s="311" t="str">
        <f>D32</f>
        <v>Hidrolika</v>
      </c>
    </row>
    <row r="85" spans="1:7">
      <c r="A85" s="419"/>
      <c r="B85" s="430"/>
      <c r="C85" s="149" t="s">
        <v>410</v>
      </c>
      <c r="D85" s="290" t="s">
        <v>36</v>
      </c>
      <c r="E85" s="435"/>
      <c r="F85" s="351" t="str">
        <f>C48</f>
        <v>TSI0242</v>
      </c>
      <c r="G85" s="352" t="str">
        <f>D48</f>
        <v>Analisis Struktur IV</v>
      </c>
    </row>
    <row r="86" spans="1:7">
      <c r="A86" s="427"/>
      <c r="B86" s="256"/>
      <c r="C86" s="421" t="s">
        <v>112</v>
      </c>
      <c r="D86" s="422"/>
      <c r="E86" s="338">
        <f>SUM(E71:E85)</f>
        <v>18</v>
      </c>
      <c r="F86" s="358"/>
      <c r="G86" s="359"/>
    </row>
    <row r="87" spans="1:7">
      <c r="A87" s="418" t="s">
        <v>108</v>
      </c>
      <c r="B87" s="270">
        <v>1</v>
      </c>
      <c r="C87" s="283" t="s">
        <v>411</v>
      </c>
      <c r="D87" s="298" t="s">
        <v>321</v>
      </c>
      <c r="E87" s="268">
        <v>2</v>
      </c>
      <c r="F87" s="351" t="str">
        <f>C61</f>
        <v>TSI0453</v>
      </c>
      <c r="G87" s="352" t="str">
        <f>D61</f>
        <v>Metodologi Penelitian dan Presentasi</v>
      </c>
    </row>
    <row r="88" spans="1:7">
      <c r="A88" s="419"/>
      <c r="B88" s="256">
        <f>B87+1</f>
        <v>2</v>
      </c>
      <c r="C88" s="283" t="s">
        <v>412</v>
      </c>
      <c r="D88" s="276" t="s">
        <v>90</v>
      </c>
      <c r="E88" s="360">
        <v>2</v>
      </c>
      <c r="F88" s="312"/>
      <c r="G88" s="349"/>
    </row>
    <row r="89" spans="1:7">
      <c r="A89" s="419"/>
      <c r="B89" s="256">
        <f t="shared" ref="B89:B91" si="6">B88+1</f>
        <v>3</v>
      </c>
      <c r="C89" s="148" t="s">
        <v>413</v>
      </c>
      <c r="D89" s="299" t="s">
        <v>318</v>
      </c>
      <c r="E89" s="361">
        <v>2</v>
      </c>
      <c r="F89" s="312"/>
      <c r="G89" s="362"/>
    </row>
    <row r="90" spans="1:7">
      <c r="A90" s="419"/>
      <c r="B90" s="256">
        <f t="shared" si="6"/>
        <v>4</v>
      </c>
      <c r="C90" s="149" t="s">
        <v>414</v>
      </c>
      <c r="D90" s="276" t="s">
        <v>118</v>
      </c>
      <c r="E90" s="357">
        <v>3</v>
      </c>
      <c r="F90" s="312"/>
      <c r="G90" s="362"/>
    </row>
    <row r="91" spans="1:7">
      <c r="A91" s="419"/>
      <c r="B91" s="428">
        <f t="shared" si="6"/>
        <v>5</v>
      </c>
      <c r="C91" s="149" t="s">
        <v>415</v>
      </c>
      <c r="D91" s="290" t="s">
        <v>322</v>
      </c>
      <c r="E91" s="431">
        <v>2</v>
      </c>
      <c r="F91" s="351" t="str">
        <f>C42</f>
        <v>TSI0832</v>
      </c>
      <c r="G91" s="351" t="str">
        <f>D42</f>
        <v>Rekayasa Transportasi</v>
      </c>
    </row>
    <row r="92" spans="1:7">
      <c r="A92" s="419"/>
      <c r="B92" s="429"/>
      <c r="C92" s="149" t="s">
        <v>416</v>
      </c>
      <c r="D92" s="290" t="s">
        <v>35</v>
      </c>
      <c r="E92" s="431"/>
      <c r="F92" s="312" t="str">
        <f>C53</f>
        <v>TSI0742</v>
      </c>
      <c r="G92" s="312" t="str">
        <f>D53</f>
        <v>Rekayasa Bangunan Air</v>
      </c>
    </row>
    <row r="93" spans="1:7">
      <c r="A93" s="419"/>
      <c r="B93" s="430"/>
      <c r="C93" s="149" t="s">
        <v>417</v>
      </c>
      <c r="D93" s="290" t="s">
        <v>117</v>
      </c>
      <c r="E93" s="431"/>
      <c r="F93" s="312" t="str">
        <f>C50&amp;", "&amp;C63</f>
        <v>TSI0442, TSI0652</v>
      </c>
      <c r="G93" s="311" t="str">
        <f>D50&amp;", "&amp;D63</f>
        <v>Struktur Baja II, Struktur Beton Bertulang II</v>
      </c>
    </row>
    <row r="94" spans="1:7">
      <c r="A94" s="419"/>
      <c r="B94" s="428">
        <f>B91+1</f>
        <v>6</v>
      </c>
      <c r="C94" s="149" t="s">
        <v>418</v>
      </c>
      <c r="D94" s="290" t="s">
        <v>18</v>
      </c>
      <c r="E94" s="432">
        <v>2</v>
      </c>
      <c r="F94" s="312" t="str">
        <f>C77</f>
        <v>TST0162</v>
      </c>
      <c r="G94" s="311" t="str">
        <f>D77</f>
        <v>Perkerasan Jalan Raya</v>
      </c>
    </row>
    <row r="95" spans="1:7">
      <c r="A95" s="419"/>
      <c r="B95" s="429"/>
      <c r="C95" s="149" t="s">
        <v>419</v>
      </c>
      <c r="D95" s="290" t="s">
        <v>21</v>
      </c>
      <c r="E95" s="432"/>
      <c r="F95" s="312" t="str">
        <f>C47</f>
        <v>TSI0142</v>
      </c>
      <c r="G95" s="311" t="str">
        <f>D47</f>
        <v>Rekayasa Irigasi</v>
      </c>
    </row>
    <row r="96" spans="1:7">
      <c r="A96" s="419"/>
      <c r="B96" s="430"/>
      <c r="C96" s="149" t="s">
        <v>420</v>
      </c>
      <c r="D96" s="290" t="s">
        <v>122</v>
      </c>
      <c r="E96" s="432"/>
      <c r="F96" s="312" t="str">
        <f>C50</f>
        <v>TSI0442</v>
      </c>
      <c r="G96" s="311" t="str">
        <f>D50</f>
        <v>Struktur Baja II</v>
      </c>
    </row>
    <row r="97" spans="1:7">
      <c r="A97" s="419"/>
      <c r="B97" s="428">
        <f>B94+1</f>
        <v>7</v>
      </c>
      <c r="C97" s="149" t="s">
        <v>421</v>
      </c>
      <c r="D97" s="290" t="s">
        <v>93</v>
      </c>
      <c r="E97" s="431">
        <v>2</v>
      </c>
      <c r="F97" s="312" t="str">
        <f>C77</f>
        <v>TST0162</v>
      </c>
      <c r="G97" s="311" t="str">
        <f>D77</f>
        <v>Perkerasan Jalan Raya</v>
      </c>
    </row>
    <row r="98" spans="1:7">
      <c r="A98" s="419"/>
      <c r="B98" s="429"/>
      <c r="C98" s="149" t="s">
        <v>422</v>
      </c>
      <c r="D98" s="290" t="s">
        <v>96</v>
      </c>
      <c r="E98" s="431"/>
      <c r="F98" s="312" t="str">
        <f>C84</f>
        <v>TSH0362</v>
      </c>
      <c r="G98" s="311" t="str">
        <f>D84</f>
        <v>Pengendalian Banjir</v>
      </c>
    </row>
    <row r="99" spans="1:7">
      <c r="A99" s="419"/>
      <c r="B99" s="430"/>
      <c r="C99" s="149" t="s">
        <v>423</v>
      </c>
      <c r="D99" s="290" t="s">
        <v>92</v>
      </c>
      <c r="E99" s="431"/>
      <c r="F99" s="312" t="str">
        <f>C63&amp;", "&amp;C85</f>
        <v>TSI0652, TSS0362</v>
      </c>
      <c r="G99" s="311" t="str">
        <f>D63&amp;", "&amp;D85</f>
        <v>Struktur Beton Bertulang II, Rekayasa Gempa</v>
      </c>
    </row>
    <row r="100" spans="1:7">
      <c r="A100" s="419"/>
      <c r="B100" s="271">
        <f>B97+1</f>
        <v>8</v>
      </c>
      <c r="C100" s="142" t="s">
        <v>426</v>
      </c>
      <c r="D100" s="276" t="s">
        <v>123</v>
      </c>
      <c r="E100" s="363">
        <v>6</v>
      </c>
      <c r="F100" s="351"/>
      <c r="G100" s="354"/>
    </row>
    <row r="101" spans="1:7">
      <c r="A101" s="427"/>
      <c r="B101" s="272"/>
      <c r="C101" s="421" t="s">
        <v>111</v>
      </c>
      <c r="D101" s="422"/>
      <c r="E101" s="364">
        <f>SUM(E87:E100)</f>
        <v>21</v>
      </c>
      <c r="F101" s="339"/>
      <c r="G101" s="340"/>
    </row>
    <row r="102" spans="1:7">
      <c r="A102" s="418" t="s">
        <v>109</v>
      </c>
      <c r="B102" s="303">
        <v>1</v>
      </c>
      <c r="C102" s="284" t="s">
        <v>424</v>
      </c>
      <c r="D102" s="298" t="s">
        <v>206</v>
      </c>
      <c r="E102" s="365">
        <v>4</v>
      </c>
      <c r="F102" s="312" t="str">
        <f>C87</f>
        <v>TSI0172</v>
      </c>
      <c r="G102" s="311" t="str">
        <f>D87&amp;" *)"</f>
        <v>Seminar *)</v>
      </c>
    </row>
    <row r="103" spans="1:7" ht="13.5" thickBot="1">
      <c r="A103" s="419"/>
      <c r="B103" s="303">
        <v>2</v>
      </c>
      <c r="C103" s="142" t="s">
        <v>425</v>
      </c>
      <c r="D103" s="276" t="s">
        <v>123</v>
      </c>
      <c r="E103" s="366">
        <v>2</v>
      </c>
      <c r="F103" s="312" t="s">
        <v>121</v>
      </c>
      <c r="G103" s="349" t="s">
        <v>121</v>
      </c>
    </row>
    <row r="104" spans="1:7" ht="14.25" thickTop="1" thickBot="1">
      <c r="A104" s="419"/>
      <c r="B104" s="255"/>
      <c r="C104" s="421" t="s">
        <v>110</v>
      </c>
      <c r="D104" s="422"/>
      <c r="E104" s="367">
        <f>SUM(E102:E103)</f>
        <v>6</v>
      </c>
      <c r="F104" s="368"/>
      <c r="G104" s="369"/>
    </row>
    <row r="105" spans="1:7" ht="17.25" thickTop="1" thickBot="1">
      <c r="A105" s="420"/>
      <c r="B105" s="258"/>
      <c r="C105" s="285"/>
      <c r="D105" s="277"/>
      <c r="E105" s="273">
        <f>SUM(E22+E34+E46+E57+E70+E86+E101+E104)</f>
        <v>144</v>
      </c>
      <c r="F105" s="370"/>
      <c r="G105" s="371"/>
    </row>
    <row r="106" spans="1:7" ht="16.5" thickTop="1">
      <c r="A106" s="423" t="s">
        <v>100</v>
      </c>
      <c r="B106" s="424"/>
      <c r="C106" s="424"/>
      <c r="D106" s="424"/>
      <c r="E106" s="424"/>
      <c r="F106" s="424"/>
      <c r="G106" s="424"/>
    </row>
    <row r="107" spans="1:7" ht="18.75">
      <c r="A107" s="425" t="s">
        <v>203</v>
      </c>
      <c r="B107" s="425"/>
      <c r="C107" s="425"/>
      <c r="D107" s="425"/>
      <c r="E107" s="425"/>
      <c r="F107" s="425"/>
      <c r="G107" s="425"/>
    </row>
    <row r="108" spans="1:7" ht="18.75">
      <c r="A108" s="143"/>
      <c r="B108" s="259"/>
      <c r="C108" s="304"/>
      <c r="D108" s="278"/>
      <c r="E108" s="265"/>
      <c r="F108" s="304"/>
      <c r="G108" s="289"/>
    </row>
    <row r="109" spans="1:7" ht="18" customHeight="1">
      <c r="A109" s="426" t="s">
        <v>340</v>
      </c>
      <c r="B109" s="426"/>
      <c r="C109" s="426"/>
      <c r="D109" s="426"/>
      <c r="E109" s="426"/>
      <c r="F109" s="426"/>
      <c r="G109" s="426"/>
    </row>
    <row r="110" spans="1:7" ht="18" customHeight="1">
      <c r="A110" s="304"/>
      <c r="B110" s="426" t="s">
        <v>129</v>
      </c>
      <c r="C110" s="426"/>
      <c r="D110" s="426"/>
      <c r="E110" s="426"/>
      <c r="F110" s="426"/>
      <c r="G110" s="426"/>
    </row>
    <row r="111" spans="1:7" ht="13.15" customHeight="1">
      <c r="A111" s="265"/>
      <c r="B111" s="406" t="s">
        <v>95</v>
      </c>
      <c r="C111" s="408" t="s">
        <v>0</v>
      </c>
      <c r="D111" s="410" t="s">
        <v>1</v>
      </c>
      <c r="E111" s="412" t="s">
        <v>2</v>
      </c>
      <c r="F111" s="414" t="s">
        <v>0</v>
      </c>
      <c r="G111" s="416" t="s">
        <v>199</v>
      </c>
    </row>
    <row r="112" spans="1:7">
      <c r="A112" s="144"/>
      <c r="B112" s="407"/>
      <c r="C112" s="409"/>
      <c r="D112" s="411"/>
      <c r="E112" s="413"/>
      <c r="F112" s="415"/>
      <c r="G112" s="417"/>
    </row>
    <row r="113" spans="1:7">
      <c r="A113" s="144"/>
      <c r="B113" s="145">
        <v>1</v>
      </c>
      <c r="C113" s="286" t="s">
        <v>427</v>
      </c>
      <c r="D113" s="300" t="s">
        <v>201</v>
      </c>
      <c r="E113" s="372">
        <v>2</v>
      </c>
      <c r="F113" s="373" t="str">
        <f>C64</f>
        <v>TSI0752</v>
      </c>
      <c r="G113" s="374" t="str">
        <f>D64</f>
        <v>Metode Pelaksanaan Konstruksi</v>
      </c>
    </row>
    <row r="114" spans="1:7">
      <c r="B114" s="146">
        <f>B113+1</f>
        <v>2</v>
      </c>
      <c r="C114" s="147" t="s">
        <v>428</v>
      </c>
      <c r="D114" s="301" t="s">
        <v>200</v>
      </c>
      <c r="E114" s="375">
        <v>2</v>
      </c>
      <c r="F114" s="376" t="str">
        <f>C30</f>
        <v>TSI0322</v>
      </c>
      <c r="G114" s="377" t="str">
        <f>D30</f>
        <v xml:space="preserve">Gambar Struktur Bangunan II </v>
      </c>
    </row>
    <row r="115" spans="1:7" ht="25.5">
      <c r="B115" s="146">
        <f t="shared" ref="B115:B120" si="7">B114+1</f>
        <v>3</v>
      </c>
      <c r="C115" s="147" t="s">
        <v>429</v>
      </c>
      <c r="D115" s="301" t="s">
        <v>37</v>
      </c>
      <c r="E115" s="375">
        <v>2</v>
      </c>
      <c r="F115" s="376" t="str">
        <f>C18&amp;","&amp;C64</f>
        <v>TSI0212,TSI0752</v>
      </c>
      <c r="G115" s="378" t="str">
        <f>D18&amp;", "&amp;D64</f>
        <v>Teknologi Bahan Konstruksi, Metode Pelaksanaan Konstruksi</v>
      </c>
    </row>
    <row r="116" spans="1:7">
      <c r="B116" s="146">
        <f t="shared" si="7"/>
        <v>4</v>
      </c>
      <c r="C116" s="287" t="s">
        <v>430</v>
      </c>
      <c r="D116" s="301" t="s">
        <v>17</v>
      </c>
      <c r="E116" s="375">
        <v>2</v>
      </c>
      <c r="F116" s="376" t="str">
        <f>C48</f>
        <v>TSI0242</v>
      </c>
      <c r="G116" s="379" t="str">
        <f>D48</f>
        <v>Analisis Struktur IV</v>
      </c>
    </row>
    <row r="117" spans="1:7">
      <c r="B117" s="146">
        <f t="shared" si="7"/>
        <v>5</v>
      </c>
      <c r="C117" s="287" t="s">
        <v>431</v>
      </c>
      <c r="D117" s="301" t="s">
        <v>19</v>
      </c>
      <c r="E117" s="375">
        <v>2</v>
      </c>
      <c r="F117" s="376" t="str">
        <f>C32&amp;","&amp;C54</f>
        <v>TSI0522,TSI0842</v>
      </c>
      <c r="G117" s="380" t="str">
        <f>D32&amp;", "&amp;D54</f>
        <v xml:space="preserve">Hidrolika, Rekayasa Lingkungan </v>
      </c>
    </row>
    <row r="118" spans="1:7">
      <c r="B118" s="146">
        <f t="shared" si="7"/>
        <v>6</v>
      </c>
      <c r="C118" s="287" t="s">
        <v>432</v>
      </c>
      <c r="D118" s="301" t="s">
        <v>20</v>
      </c>
      <c r="E118" s="375">
        <v>2</v>
      </c>
      <c r="F118" s="376" t="str">
        <f>C62</f>
        <v>TSI0552</v>
      </c>
      <c r="G118" s="377" t="str">
        <f>D62</f>
        <v>Desain Pondasi I</v>
      </c>
    </row>
    <row r="119" spans="1:7" ht="25.5">
      <c r="B119" s="146">
        <f t="shared" si="7"/>
        <v>7</v>
      </c>
      <c r="C119" s="147" t="s">
        <v>433</v>
      </c>
      <c r="D119" s="301" t="s">
        <v>22</v>
      </c>
      <c r="E119" s="375">
        <v>2</v>
      </c>
      <c r="F119" s="376" t="str">
        <f>C64&amp;", "&amp;C75</f>
        <v>TSI0752, TSI0562</v>
      </c>
      <c r="G119" s="380" t="str">
        <f>D64&amp;", "&amp;D75</f>
        <v>Metode Pelaksanaan Konstruksi, Perencanaan dan Pengendalian Proyek</v>
      </c>
    </row>
    <row r="120" spans="1:7" ht="33" customHeight="1">
      <c r="B120" s="146">
        <f t="shared" si="7"/>
        <v>8</v>
      </c>
      <c r="C120" s="147" t="s">
        <v>434</v>
      </c>
      <c r="D120" s="301" t="s">
        <v>38</v>
      </c>
      <c r="E120" s="375">
        <v>2</v>
      </c>
      <c r="F120" s="376" t="str">
        <f>C25&amp;", "&amp;C61</f>
        <v>MKU0322, TSI0453</v>
      </c>
      <c r="G120" s="380" t="str">
        <f>D25&amp;", "&amp;D61</f>
        <v>Kewarganegaraan, Metodologi Penelitian dan Presentasi</v>
      </c>
    </row>
    <row r="121" spans="1:7" ht="25.5">
      <c r="B121" s="146">
        <v>9</v>
      </c>
      <c r="C121" s="147" t="s">
        <v>435</v>
      </c>
      <c r="D121" s="301" t="s">
        <v>116</v>
      </c>
      <c r="E121" s="381">
        <v>2</v>
      </c>
      <c r="F121" s="376" t="str">
        <f>C75&amp;", "&amp;C60</f>
        <v>TSI0562, TSI0352</v>
      </c>
      <c r="G121" s="378" t="str">
        <f>D75&amp;", "&amp;D60</f>
        <v>Perencanaan dan Pengendalian Proyek, Manajemen Proyek</v>
      </c>
    </row>
    <row r="122" spans="1:7">
      <c r="B122" s="403"/>
      <c r="C122" s="404"/>
      <c r="D122" s="405"/>
      <c r="E122" s="382">
        <f>SUM(E113:E121)</f>
        <v>18</v>
      </c>
      <c r="F122" s="383"/>
      <c r="G122" s="383"/>
    </row>
    <row r="123" spans="1:7">
      <c r="B123" s="288" t="s">
        <v>82</v>
      </c>
    </row>
  </sheetData>
  <mergeCells count="55">
    <mergeCell ref="A87:A101"/>
    <mergeCell ref="A102:A105"/>
    <mergeCell ref="B122:D122"/>
    <mergeCell ref="E97:E99"/>
    <mergeCell ref="C101:D101"/>
    <mergeCell ref="E94:E96"/>
    <mergeCell ref="D111:D112"/>
    <mergeCell ref="B97:B99"/>
    <mergeCell ref="C104:D104"/>
    <mergeCell ref="B94:B96"/>
    <mergeCell ref="A109:G109"/>
    <mergeCell ref="B110:G110"/>
    <mergeCell ref="A107:G107"/>
    <mergeCell ref="A106:G106"/>
    <mergeCell ref="G111:G112"/>
    <mergeCell ref="F111:F112"/>
    <mergeCell ref="G10:G11"/>
    <mergeCell ref="A8:G8"/>
    <mergeCell ref="E77:E79"/>
    <mergeCell ref="E80:E82"/>
    <mergeCell ref="E83:E85"/>
    <mergeCell ref="B77:B79"/>
    <mergeCell ref="B80:B82"/>
    <mergeCell ref="B83:B85"/>
    <mergeCell ref="A71:A86"/>
    <mergeCell ref="A12:A22"/>
    <mergeCell ref="A23:A34"/>
    <mergeCell ref="A35:A46"/>
    <mergeCell ref="A47:A57"/>
    <mergeCell ref="A58:A70"/>
    <mergeCell ref="A10:A11"/>
    <mergeCell ref="B10:B11"/>
    <mergeCell ref="A6:G6"/>
    <mergeCell ref="A1:G1"/>
    <mergeCell ref="A2:G2"/>
    <mergeCell ref="A3:G3"/>
    <mergeCell ref="A4:G4"/>
    <mergeCell ref="A5:G5"/>
    <mergeCell ref="C10:C11"/>
    <mergeCell ref="D10:D11"/>
    <mergeCell ref="F10:F11"/>
    <mergeCell ref="C57:D57"/>
    <mergeCell ref="C22:D22"/>
    <mergeCell ref="E10:E11"/>
    <mergeCell ref="C46:D46"/>
    <mergeCell ref="C70:D70"/>
    <mergeCell ref="E111:E112"/>
    <mergeCell ref="C111:C112"/>
    <mergeCell ref="B34:D34"/>
    <mergeCell ref="E66:E68"/>
    <mergeCell ref="B66:B68"/>
    <mergeCell ref="E91:E93"/>
    <mergeCell ref="C86:D86"/>
    <mergeCell ref="B91:B93"/>
    <mergeCell ref="B111:B112"/>
  </mergeCells>
  <printOptions horizontalCentered="1"/>
  <pageMargins left="0.45" right="0.25" top="0.5" bottom="0.5" header="0.3" footer="0.3"/>
  <pageSetup paperSize="9" scale="80" orientation="portrait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6F212-9590-4EE3-B5E6-36C8C1B7A1C8}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19"/>
  <sheetViews>
    <sheetView topLeftCell="A109" workbookViewId="0">
      <selection activeCell="D117" sqref="D117"/>
    </sheetView>
  </sheetViews>
  <sheetFormatPr defaultColWidth="9.7109375" defaultRowHeight="18"/>
  <cols>
    <col min="1" max="2" width="5.140625" style="154" customWidth="1"/>
    <col min="3" max="3" width="9.7109375" style="154"/>
    <col min="4" max="4" width="39.42578125" style="154" customWidth="1"/>
    <col min="5" max="5" width="4.28515625" style="154" customWidth="1"/>
    <col min="6" max="6" width="14.85546875" style="154" bestFit="1" customWidth="1"/>
    <col min="7" max="7" width="36.7109375" style="154" bestFit="1" customWidth="1"/>
    <col min="8" max="16384" width="9.7109375" style="154"/>
  </cols>
  <sheetData>
    <row r="1" spans="1:7" s="150" customFormat="1" ht="18.75">
      <c r="A1" s="6"/>
      <c r="B1" s="6"/>
      <c r="C1" s="6"/>
      <c r="D1" s="6"/>
      <c r="E1" s="6"/>
      <c r="F1" s="6"/>
    </row>
    <row r="2" spans="1:7" s="150" customFormat="1" ht="17.25" customHeight="1">
      <c r="A2" s="6"/>
      <c r="B2" s="6"/>
      <c r="C2" s="6"/>
      <c r="D2" s="6"/>
      <c r="E2" s="6"/>
      <c r="F2" s="6"/>
    </row>
    <row r="3" spans="1:7" s="150" customFormat="1" ht="17.25" customHeight="1">
      <c r="A3" s="6"/>
      <c r="B3" s="6"/>
      <c r="C3" s="6"/>
      <c r="D3" s="6"/>
      <c r="E3" s="6"/>
      <c r="F3" s="6"/>
    </row>
    <row r="4" spans="1:7" s="150" customFormat="1" ht="25.5" customHeight="1">
      <c r="A4" s="6"/>
      <c r="B4" s="6"/>
      <c r="C4" s="6"/>
      <c r="D4" s="6"/>
      <c r="E4" s="6"/>
      <c r="F4" s="6"/>
    </row>
    <row r="5" spans="1:7" s="150" customFormat="1" ht="21.75" customHeight="1" thickBot="1">
      <c r="A5" s="151"/>
      <c r="B5" s="151"/>
      <c r="C5" s="151"/>
      <c r="D5" s="151"/>
      <c r="E5" s="151"/>
      <c r="F5" s="151"/>
      <c r="G5" s="152"/>
    </row>
    <row r="6" spans="1:7" ht="8.25" customHeight="1" thickTop="1">
      <c r="A6" s="153"/>
      <c r="B6" s="153"/>
      <c r="C6" s="153"/>
      <c r="D6" s="153"/>
      <c r="E6" s="153"/>
      <c r="F6" s="153"/>
    </row>
    <row r="7" spans="1:7" ht="18.75">
      <c r="A7" s="489" t="s">
        <v>316</v>
      </c>
      <c r="B7" s="489"/>
      <c r="C7" s="489"/>
      <c r="D7" s="489"/>
      <c r="E7" s="489"/>
      <c r="F7" s="489"/>
      <c r="G7" s="489"/>
    </row>
    <row r="8" spans="1:7" ht="19.5" thickBot="1">
      <c r="A8" s="153"/>
      <c r="B8" s="153"/>
      <c r="C8" s="153"/>
      <c r="D8" s="153"/>
      <c r="E8" s="153"/>
      <c r="F8" s="155"/>
      <c r="G8" s="155"/>
    </row>
    <row r="9" spans="1:7" ht="18.75" thickTop="1">
      <c r="A9" s="490" t="s">
        <v>3</v>
      </c>
      <c r="B9" s="492" t="s">
        <v>95</v>
      </c>
      <c r="C9" s="492" t="s">
        <v>0</v>
      </c>
      <c r="D9" s="492" t="s">
        <v>1</v>
      </c>
      <c r="E9" s="494" t="s">
        <v>2</v>
      </c>
      <c r="F9" s="492" t="s">
        <v>0</v>
      </c>
      <c r="G9" s="496" t="s">
        <v>199</v>
      </c>
    </row>
    <row r="10" spans="1:7" ht="18.75" thickBot="1">
      <c r="A10" s="491"/>
      <c r="B10" s="493"/>
      <c r="C10" s="493"/>
      <c r="D10" s="493"/>
      <c r="E10" s="495"/>
      <c r="F10" s="493"/>
      <c r="G10" s="497"/>
    </row>
    <row r="11" spans="1:7" ht="19.5" thickTop="1">
      <c r="A11" s="156" t="s">
        <v>102</v>
      </c>
      <c r="B11" s="157">
        <v>1</v>
      </c>
      <c r="C11" s="158" t="s">
        <v>136</v>
      </c>
      <c r="D11" s="159" t="s">
        <v>63</v>
      </c>
      <c r="E11" s="158">
        <v>2</v>
      </c>
      <c r="F11" s="160"/>
      <c r="G11" s="161"/>
    </row>
    <row r="12" spans="1:7" ht="18.75">
      <c r="A12" s="162"/>
      <c r="B12" s="163">
        <f>B11+1</f>
        <v>2</v>
      </c>
      <c r="C12" s="164" t="s">
        <v>169</v>
      </c>
      <c r="D12" s="165" t="s">
        <v>74</v>
      </c>
      <c r="E12" s="164">
        <v>2</v>
      </c>
      <c r="F12" s="166"/>
      <c r="G12" s="167"/>
    </row>
    <row r="13" spans="1:7" ht="18.75">
      <c r="A13" s="162"/>
      <c r="B13" s="163">
        <f>B22+1</f>
        <v>3</v>
      </c>
      <c r="C13" s="164" t="s">
        <v>214</v>
      </c>
      <c r="D13" s="165" t="s">
        <v>23</v>
      </c>
      <c r="E13" s="164">
        <v>3</v>
      </c>
      <c r="F13" s="168"/>
      <c r="G13" s="169"/>
    </row>
    <row r="14" spans="1:7" ht="18.75">
      <c r="A14" s="162"/>
      <c r="B14" s="163">
        <f>B12+1</f>
        <v>3</v>
      </c>
      <c r="C14" s="164" t="s">
        <v>170</v>
      </c>
      <c r="D14" s="165" t="s">
        <v>64</v>
      </c>
      <c r="E14" s="164">
        <v>2</v>
      </c>
      <c r="F14" s="166"/>
      <c r="G14" s="167"/>
    </row>
    <row r="15" spans="1:7" ht="18.75">
      <c r="A15" s="162"/>
      <c r="B15" s="163">
        <f t="shared" ref="B15:B18" si="0">B14+1</f>
        <v>4</v>
      </c>
      <c r="C15" s="164" t="s">
        <v>171</v>
      </c>
      <c r="D15" s="165" t="s">
        <v>65</v>
      </c>
      <c r="E15" s="164">
        <v>2</v>
      </c>
      <c r="F15" s="166"/>
      <c r="G15" s="167"/>
    </row>
    <row r="16" spans="1:7" ht="18.75">
      <c r="A16" s="162"/>
      <c r="B16" s="163">
        <f t="shared" si="0"/>
        <v>5</v>
      </c>
      <c r="C16" s="164" t="s">
        <v>178</v>
      </c>
      <c r="D16" s="165" t="s">
        <v>66</v>
      </c>
      <c r="E16" s="164">
        <v>3</v>
      </c>
      <c r="F16" s="166"/>
      <c r="G16" s="167"/>
    </row>
    <row r="17" spans="1:7" ht="18.75">
      <c r="A17" s="162"/>
      <c r="B17" s="163">
        <f t="shared" si="0"/>
        <v>6</v>
      </c>
      <c r="C17" s="164" t="s">
        <v>172</v>
      </c>
      <c r="D17" s="165" t="s">
        <v>67</v>
      </c>
      <c r="E17" s="164">
        <v>2</v>
      </c>
      <c r="F17" s="166"/>
      <c r="G17" s="167"/>
    </row>
    <row r="18" spans="1:7" ht="18.75">
      <c r="A18" s="162"/>
      <c r="B18" s="163">
        <f t="shared" si="0"/>
        <v>7</v>
      </c>
      <c r="C18" s="164" t="s">
        <v>137</v>
      </c>
      <c r="D18" s="170" t="s">
        <v>139</v>
      </c>
      <c r="E18" s="171">
        <v>2</v>
      </c>
      <c r="F18" s="166"/>
      <c r="G18" s="167"/>
    </row>
    <row r="19" spans="1:7" ht="18.75">
      <c r="A19" s="162"/>
      <c r="B19" s="163">
        <f>B29+1</f>
        <v>10</v>
      </c>
      <c r="C19" s="172" t="s">
        <v>202</v>
      </c>
      <c r="D19" s="173" t="s">
        <v>73</v>
      </c>
      <c r="E19" s="164">
        <v>2</v>
      </c>
      <c r="F19" s="174"/>
      <c r="G19" s="175"/>
    </row>
    <row r="20" spans="1:7" ht="18.75">
      <c r="A20" s="176"/>
      <c r="B20" s="177"/>
      <c r="C20" s="465" t="s">
        <v>99</v>
      </c>
      <c r="D20" s="466"/>
      <c r="E20" s="178">
        <f>SUM(E11:E19)</f>
        <v>20</v>
      </c>
      <c r="F20" s="179"/>
      <c r="G20" s="180"/>
    </row>
    <row r="21" spans="1:7" ht="18.75">
      <c r="A21" s="181" t="s">
        <v>103</v>
      </c>
      <c r="B21" s="182">
        <v>1</v>
      </c>
      <c r="C21" s="183" t="s">
        <v>174</v>
      </c>
      <c r="D21" s="184" t="s">
        <v>68</v>
      </c>
      <c r="E21" s="185">
        <v>2</v>
      </c>
      <c r="F21" s="186" t="str">
        <f>C11</f>
        <v>MKU 112</v>
      </c>
      <c r="G21" s="187" t="str">
        <f>D11</f>
        <v>Pendidikan Agama dan Etika I</v>
      </c>
    </row>
    <row r="22" spans="1:7" ht="18.75">
      <c r="A22" s="162"/>
      <c r="B22" s="163">
        <f>B21+1</f>
        <v>2</v>
      </c>
      <c r="C22" s="172" t="s">
        <v>175</v>
      </c>
      <c r="D22" s="165" t="s">
        <v>69</v>
      </c>
      <c r="E22" s="164">
        <v>2</v>
      </c>
      <c r="F22" s="166" t="str">
        <f>C16</f>
        <v>TSI 313</v>
      </c>
      <c r="G22" s="167" t="str">
        <f>D16</f>
        <v>Matematika Dasar I</v>
      </c>
    </row>
    <row r="23" spans="1:7" ht="18.75">
      <c r="A23" s="162"/>
      <c r="B23" s="163">
        <f t="shared" ref="B23:B30" si="1">B22+1</f>
        <v>3</v>
      </c>
      <c r="C23" s="172" t="s">
        <v>213</v>
      </c>
      <c r="D23" s="165" t="s">
        <v>4</v>
      </c>
      <c r="E23" s="164">
        <v>2</v>
      </c>
      <c r="F23" s="166" t="str">
        <f>C16</f>
        <v>TSI 313</v>
      </c>
      <c r="G23" s="167" t="str">
        <f>D16</f>
        <v>Matematika Dasar I</v>
      </c>
    </row>
    <row r="24" spans="1:7" ht="18.75">
      <c r="A24" s="162"/>
      <c r="B24" s="163">
        <f t="shared" si="1"/>
        <v>4</v>
      </c>
      <c r="C24" s="172" t="s">
        <v>173</v>
      </c>
      <c r="D24" s="165" t="s">
        <v>70</v>
      </c>
      <c r="E24" s="164">
        <v>2</v>
      </c>
      <c r="F24" s="166" t="str">
        <f>C17</f>
        <v>TSI 412</v>
      </c>
      <c r="G24" s="167" t="str">
        <f>D17</f>
        <v>Gambar Struktur Bangunan I</v>
      </c>
    </row>
    <row r="25" spans="1:7" ht="18.75">
      <c r="A25" s="162"/>
      <c r="B25" s="163">
        <f t="shared" si="1"/>
        <v>5</v>
      </c>
      <c r="C25" s="172" t="s">
        <v>138</v>
      </c>
      <c r="D25" s="165" t="s">
        <v>71</v>
      </c>
      <c r="E25" s="164">
        <v>2</v>
      </c>
      <c r="F25" s="166" t="str">
        <f>C19</f>
        <v>TSI 712</v>
      </c>
      <c r="G25" s="167" t="str">
        <f>D19</f>
        <v>Analisis Struktur I</v>
      </c>
    </row>
    <row r="26" spans="1:7" ht="18.75">
      <c r="A26" s="162"/>
      <c r="B26" s="163">
        <f t="shared" si="1"/>
        <v>6</v>
      </c>
      <c r="C26" s="172" t="s">
        <v>140</v>
      </c>
      <c r="D26" s="173" t="s">
        <v>6</v>
      </c>
      <c r="E26" s="164">
        <v>2</v>
      </c>
      <c r="F26" s="166"/>
      <c r="G26" s="167"/>
    </row>
    <row r="27" spans="1:7" ht="18.75">
      <c r="A27" s="162"/>
      <c r="B27" s="163">
        <f t="shared" si="1"/>
        <v>7</v>
      </c>
      <c r="C27" s="172" t="s">
        <v>141</v>
      </c>
      <c r="D27" s="173" t="s">
        <v>8</v>
      </c>
      <c r="E27" s="164">
        <v>2</v>
      </c>
      <c r="F27" s="166"/>
      <c r="G27" s="167"/>
    </row>
    <row r="28" spans="1:7" ht="18.75">
      <c r="A28" s="162"/>
      <c r="B28" s="163">
        <f t="shared" si="1"/>
        <v>8</v>
      </c>
      <c r="C28" s="172" t="s">
        <v>177</v>
      </c>
      <c r="D28" s="173" t="s">
        <v>25</v>
      </c>
      <c r="E28" s="164">
        <v>2</v>
      </c>
      <c r="F28" s="166"/>
      <c r="G28" s="167"/>
    </row>
    <row r="29" spans="1:7" ht="37.5">
      <c r="A29" s="162"/>
      <c r="B29" s="163">
        <f t="shared" si="1"/>
        <v>9</v>
      </c>
      <c r="C29" s="172" t="s">
        <v>211</v>
      </c>
      <c r="D29" s="165" t="s">
        <v>198</v>
      </c>
      <c r="E29" s="164">
        <v>3</v>
      </c>
      <c r="F29" s="168" t="str">
        <f>C16&amp;", "&amp;C19</f>
        <v>TSI 313, TSI 712</v>
      </c>
      <c r="G29" s="168" t="str">
        <f>D16&amp;", "&amp;D19</f>
        <v>Matematika Dasar I, Analisis Struktur I</v>
      </c>
    </row>
    <row r="30" spans="1:7" ht="18.75">
      <c r="A30" s="162"/>
      <c r="B30" s="163">
        <f t="shared" si="1"/>
        <v>10</v>
      </c>
      <c r="C30" s="188" t="s">
        <v>212</v>
      </c>
      <c r="D30" s="189" t="s">
        <v>9</v>
      </c>
      <c r="E30" s="164">
        <v>1</v>
      </c>
      <c r="F30" s="174" t="str">
        <f>C18</f>
        <v>TSI 512</v>
      </c>
      <c r="G30" s="175" t="str">
        <f>D18</f>
        <v>Teknologi Bahan Konstruksi</v>
      </c>
    </row>
    <row r="31" spans="1:7" ht="18.75">
      <c r="A31" s="190"/>
      <c r="B31" s="177"/>
      <c r="C31" s="498" t="s">
        <v>101</v>
      </c>
      <c r="D31" s="499"/>
      <c r="E31" s="178">
        <f>SUM(E21:E30)</f>
        <v>20</v>
      </c>
      <c r="F31" s="179"/>
      <c r="G31" s="180"/>
    </row>
    <row r="32" spans="1:7" ht="18.75">
      <c r="A32" s="191" t="s">
        <v>104</v>
      </c>
      <c r="B32" s="163">
        <v>1</v>
      </c>
      <c r="C32" s="172" t="s">
        <v>176</v>
      </c>
      <c r="D32" s="173" t="s">
        <v>83</v>
      </c>
      <c r="E32" s="192">
        <v>2</v>
      </c>
      <c r="F32" s="193" t="str">
        <f>C25</f>
        <v>TSI 222</v>
      </c>
      <c r="G32" s="194" t="str">
        <f>D25</f>
        <v>Analisis Struktur II</v>
      </c>
    </row>
    <row r="33" spans="1:7" ht="18.75">
      <c r="B33" s="182">
        <f>B32+1</f>
        <v>2</v>
      </c>
      <c r="C33" s="172" t="s">
        <v>142</v>
      </c>
      <c r="D33" s="195" t="s">
        <v>75</v>
      </c>
      <c r="E33" s="196">
        <v>2</v>
      </c>
      <c r="F33" s="197" t="str">
        <f>C22</f>
        <v>MKU 222</v>
      </c>
      <c r="G33" s="198" t="str">
        <f>D22</f>
        <v>Matematika Dasar II</v>
      </c>
    </row>
    <row r="34" spans="1:7" ht="18.75">
      <c r="A34" s="162"/>
      <c r="B34" s="182">
        <f t="shared" ref="B34:B42" si="2">B33+1</f>
        <v>3</v>
      </c>
      <c r="C34" s="172" t="s">
        <v>143</v>
      </c>
      <c r="D34" s="199" t="s">
        <v>72</v>
      </c>
      <c r="E34" s="196">
        <v>2</v>
      </c>
      <c r="F34" s="197"/>
      <c r="G34" s="198"/>
    </row>
    <row r="35" spans="1:7" ht="18.75">
      <c r="A35" s="162"/>
      <c r="B35" s="182">
        <f t="shared" si="2"/>
        <v>4</v>
      </c>
      <c r="C35" s="172" t="s">
        <v>144</v>
      </c>
      <c r="D35" s="173" t="s">
        <v>11</v>
      </c>
      <c r="E35" s="196">
        <v>2</v>
      </c>
      <c r="F35" s="197" t="str">
        <f>C23</f>
        <v>MKU 322</v>
      </c>
      <c r="G35" s="198" t="str">
        <f>D23</f>
        <v>Statistik dan Probabilitas</v>
      </c>
    </row>
    <row r="36" spans="1:7" ht="18.75">
      <c r="A36" s="162"/>
      <c r="B36" s="163">
        <f t="shared" si="2"/>
        <v>5</v>
      </c>
      <c r="C36" s="172" t="s">
        <v>145</v>
      </c>
      <c r="D36" s="173" t="s">
        <v>12</v>
      </c>
      <c r="E36" s="196">
        <v>2</v>
      </c>
      <c r="F36" s="197" t="str">
        <f>C25</f>
        <v>TSI 222</v>
      </c>
      <c r="G36" s="197" t="str">
        <f>D25</f>
        <v>Analisis Struktur II</v>
      </c>
    </row>
    <row r="37" spans="1:7" ht="18.75">
      <c r="A37" s="162"/>
      <c r="B37" s="163">
        <f t="shared" si="2"/>
        <v>6</v>
      </c>
      <c r="C37" s="172" t="s">
        <v>146</v>
      </c>
      <c r="D37" s="199" t="s">
        <v>7</v>
      </c>
      <c r="E37" s="196">
        <v>2</v>
      </c>
      <c r="F37" s="200" t="str">
        <f>F36</f>
        <v>TSI 222</v>
      </c>
      <c r="G37" s="201" t="str">
        <f>G36</f>
        <v>Analisis Struktur II</v>
      </c>
    </row>
    <row r="38" spans="1:7" ht="18.75">
      <c r="A38" s="162"/>
      <c r="B38" s="163">
        <f t="shared" si="2"/>
        <v>7</v>
      </c>
      <c r="C38" s="172" t="s">
        <v>147</v>
      </c>
      <c r="D38" s="173" t="s">
        <v>5</v>
      </c>
      <c r="E38" s="196">
        <v>2</v>
      </c>
      <c r="F38" s="197"/>
      <c r="G38" s="198"/>
    </row>
    <row r="39" spans="1:7" ht="18.75">
      <c r="A39" s="162"/>
      <c r="B39" s="163">
        <f t="shared" si="2"/>
        <v>8</v>
      </c>
      <c r="C39" s="172" t="s">
        <v>148</v>
      </c>
      <c r="D39" s="173" t="s">
        <v>56</v>
      </c>
      <c r="E39" s="196">
        <v>2</v>
      </c>
      <c r="F39" s="197"/>
      <c r="G39" s="198"/>
    </row>
    <row r="40" spans="1:7" ht="18.75">
      <c r="A40" s="162"/>
      <c r="B40" s="163">
        <f t="shared" si="2"/>
        <v>9</v>
      </c>
      <c r="C40" s="172" t="s">
        <v>149</v>
      </c>
      <c r="D40" s="199" t="s">
        <v>27</v>
      </c>
      <c r="E40" s="196">
        <v>2</v>
      </c>
      <c r="F40" s="197"/>
      <c r="G40" s="198"/>
    </row>
    <row r="41" spans="1:7" ht="18.75">
      <c r="A41" s="162"/>
      <c r="B41" s="163">
        <f t="shared" si="2"/>
        <v>10</v>
      </c>
      <c r="C41" s="172" t="s">
        <v>180</v>
      </c>
      <c r="D41" s="199" t="s">
        <v>29</v>
      </c>
      <c r="E41" s="196">
        <v>1</v>
      </c>
      <c r="F41" s="197" t="str">
        <f>C26</f>
        <v>TSI 322</v>
      </c>
      <c r="G41" s="198" t="str">
        <f>D26</f>
        <v>Ilmu Ukur Tanah</v>
      </c>
    </row>
    <row r="42" spans="1:7" ht="18.75">
      <c r="A42" s="162"/>
      <c r="B42" s="163">
        <f t="shared" si="2"/>
        <v>11</v>
      </c>
      <c r="C42" s="172" t="s">
        <v>179</v>
      </c>
      <c r="D42" s="173" t="s">
        <v>15</v>
      </c>
      <c r="E42" s="202">
        <v>1</v>
      </c>
      <c r="F42" s="203" t="str">
        <f>C28</f>
        <v>TSI 522</v>
      </c>
      <c r="G42" s="204" t="str">
        <f>D28</f>
        <v>Hidrolika</v>
      </c>
    </row>
    <row r="43" spans="1:7" ht="18.75">
      <c r="A43" s="205"/>
      <c r="B43" s="177"/>
      <c r="C43" s="465" t="s">
        <v>115</v>
      </c>
      <c r="D43" s="466"/>
      <c r="E43" s="178">
        <f>SUM(E32:E42)</f>
        <v>20</v>
      </c>
      <c r="F43" s="179"/>
      <c r="G43" s="180"/>
    </row>
    <row r="44" spans="1:7" ht="18.75">
      <c r="A44" s="206" t="s">
        <v>105</v>
      </c>
      <c r="B44" s="163">
        <v>1</v>
      </c>
      <c r="C44" s="164" t="s">
        <v>204</v>
      </c>
      <c r="D44" s="165" t="s">
        <v>24</v>
      </c>
      <c r="E44" s="164">
        <v>2</v>
      </c>
      <c r="F44" s="186"/>
      <c r="G44" s="187"/>
    </row>
    <row r="45" spans="1:7" ht="13.5" customHeight="1">
      <c r="A45" s="191"/>
      <c r="B45" s="163">
        <f>B44+1</f>
        <v>2</v>
      </c>
      <c r="C45" s="164" t="s">
        <v>207</v>
      </c>
      <c r="D45" s="173" t="s">
        <v>10</v>
      </c>
      <c r="E45" s="164">
        <v>2</v>
      </c>
      <c r="F45" s="168"/>
      <c r="G45" s="169"/>
    </row>
    <row r="46" spans="1:7" ht="18.75">
      <c r="A46" s="162"/>
      <c r="B46" s="163">
        <f t="shared" ref="B46:B53" si="3">B45+1</f>
        <v>3</v>
      </c>
      <c r="C46" s="172" t="s">
        <v>150</v>
      </c>
      <c r="D46" s="173" t="s">
        <v>87</v>
      </c>
      <c r="E46" s="164">
        <v>2</v>
      </c>
      <c r="F46" s="166" t="str">
        <f>C32</f>
        <v>TSI 132</v>
      </c>
      <c r="G46" s="167" t="str">
        <f>D32</f>
        <v>Analisis Struktur III</v>
      </c>
    </row>
    <row r="47" spans="1:7" ht="18.75">
      <c r="A47" s="162"/>
      <c r="B47" s="163">
        <f t="shared" si="3"/>
        <v>4</v>
      </c>
      <c r="C47" s="172" t="s">
        <v>151</v>
      </c>
      <c r="D47" s="173" t="s">
        <v>77</v>
      </c>
      <c r="E47" s="164">
        <v>2</v>
      </c>
      <c r="F47" s="166" t="str">
        <f>C33</f>
        <v>TSI 232</v>
      </c>
      <c r="G47" s="167" t="str">
        <f>D33</f>
        <v>Matematika Rekayasa I</v>
      </c>
    </row>
    <row r="48" spans="1:7" ht="18.75">
      <c r="A48" s="162"/>
      <c r="B48" s="163">
        <f t="shared" si="3"/>
        <v>5</v>
      </c>
      <c r="C48" s="172" t="s">
        <v>152</v>
      </c>
      <c r="D48" s="173" t="s">
        <v>26</v>
      </c>
      <c r="E48" s="164">
        <v>2</v>
      </c>
      <c r="F48" s="166" t="str">
        <f>C38</f>
        <v>TSI 732</v>
      </c>
      <c r="G48" s="167" t="str">
        <f>D38</f>
        <v>Mekanika Tanah I</v>
      </c>
    </row>
    <row r="49" spans="1:7" ht="18.75">
      <c r="A49" s="162"/>
      <c r="B49" s="163">
        <f t="shared" si="3"/>
        <v>6</v>
      </c>
      <c r="C49" s="172" t="s">
        <v>153</v>
      </c>
      <c r="D49" s="173" t="s">
        <v>28</v>
      </c>
      <c r="E49" s="164">
        <v>2</v>
      </c>
      <c r="F49" s="166" t="str">
        <f>C37</f>
        <v>TSI 632</v>
      </c>
      <c r="G49" s="167" t="str">
        <f>D37</f>
        <v>Struktur Baja I</v>
      </c>
    </row>
    <row r="50" spans="1:7" ht="18.75">
      <c r="A50" s="162"/>
      <c r="B50" s="163">
        <f t="shared" si="3"/>
        <v>7</v>
      </c>
      <c r="C50" s="172" t="s">
        <v>154</v>
      </c>
      <c r="D50" s="173" t="s">
        <v>76</v>
      </c>
      <c r="E50" s="164">
        <v>2</v>
      </c>
      <c r="F50" s="166" t="str">
        <f>C32</f>
        <v>TSI 132</v>
      </c>
      <c r="G50" s="166" t="str">
        <f>D32</f>
        <v>Analisis Struktur III</v>
      </c>
    </row>
    <row r="51" spans="1:7" ht="18.75">
      <c r="A51" s="162"/>
      <c r="B51" s="163">
        <f t="shared" si="3"/>
        <v>8</v>
      </c>
      <c r="C51" s="172" t="s">
        <v>155</v>
      </c>
      <c r="D51" s="173" t="s">
        <v>13</v>
      </c>
      <c r="E51" s="164">
        <v>2</v>
      </c>
      <c r="F51" s="168"/>
      <c r="G51" s="169"/>
    </row>
    <row r="52" spans="1:7" ht="37.5">
      <c r="A52" s="162"/>
      <c r="B52" s="163">
        <f t="shared" si="3"/>
        <v>9</v>
      </c>
      <c r="C52" s="172" t="s">
        <v>156</v>
      </c>
      <c r="D52" s="173" t="s">
        <v>62</v>
      </c>
      <c r="E52" s="164">
        <v>2</v>
      </c>
      <c r="F52" s="168" t="str">
        <f>C35&amp;", "&amp;C28</f>
        <v>TSI 432, TSI 522</v>
      </c>
      <c r="G52" s="169" t="str">
        <f>D35&amp;", "&amp;D28</f>
        <v>Rekayasa Hidrologi, Hidrolika</v>
      </c>
    </row>
    <row r="53" spans="1:7" ht="18.75">
      <c r="A53" s="162"/>
      <c r="B53" s="163">
        <f t="shared" si="3"/>
        <v>10</v>
      </c>
      <c r="C53" s="172" t="s">
        <v>208</v>
      </c>
      <c r="D53" s="199" t="s">
        <v>120</v>
      </c>
      <c r="E53" s="164">
        <v>1</v>
      </c>
      <c r="F53" s="174" t="str">
        <f>C18</f>
        <v>TSI 512</v>
      </c>
      <c r="G53" s="175" t="str">
        <f>D18</f>
        <v>Teknologi Bahan Konstruksi</v>
      </c>
    </row>
    <row r="54" spans="1:7" ht="18.75">
      <c r="A54" s="205"/>
      <c r="B54" s="177"/>
      <c r="C54" s="465" t="s">
        <v>114</v>
      </c>
      <c r="D54" s="466"/>
      <c r="E54" s="178">
        <f>SUM(E44:E53)</f>
        <v>19</v>
      </c>
      <c r="F54" s="179"/>
      <c r="G54" s="180"/>
    </row>
    <row r="55" spans="1:7" ht="18.75">
      <c r="A55" s="191" t="s">
        <v>106</v>
      </c>
      <c r="B55" s="163">
        <v>1</v>
      </c>
      <c r="C55" s="172" t="s">
        <v>157</v>
      </c>
      <c r="D55" s="173" t="s">
        <v>78</v>
      </c>
      <c r="E55" s="164">
        <v>2</v>
      </c>
      <c r="F55" s="186" t="str">
        <f>C50</f>
        <v>TSI 542</v>
      </c>
      <c r="G55" s="187" t="str">
        <f>D50</f>
        <v>Struktur Beton Bertulang I</v>
      </c>
    </row>
    <row r="56" spans="1:7" ht="18.75">
      <c r="A56" s="191"/>
      <c r="B56" s="163">
        <f>B55+1</f>
        <v>2</v>
      </c>
      <c r="C56" s="172" t="s">
        <v>158</v>
      </c>
      <c r="D56" s="173" t="s">
        <v>84</v>
      </c>
      <c r="E56" s="164">
        <v>2</v>
      </c>
      <c r="F56" s="207" t="str">
        <f>C48</f>
        <v>TSI 342</v>
      </c>
      <c r="G56" s="207" t="str">
        <f>D48</f>
        <v>Mekanika Tanah II</v>
      </c>
    </row>
    <row r="57" spans="1:7" ht="18.75">
      <c r="A57" s="191"/>
      <c r="B57" s="163">
        <f t="shared" ref="B57:B62" si="4">B56+1</f>
        <v>3</v>
      </c>
      <c r="C57" s="172" t="s">
        <v>159</v>
      </c>
      <c r="D57" s="173" t="s">
        <v>54</v>
      </c>
      <c r="E57" s="164">
        <v>2</v>
      </c>
      <c r="F57" s="207" t="str">
        <f>C26</f>
        <v>TSI 322</v>
      </c>
      <c r="G57" s="208" t="str">
        <f>D26</f>
        <v>Ilmu Ukur Tanah</v>
      </c>
    </row>
    <row r="58" spans="1:7" ht="18.75">
      <c r="A58" s="162"/>
      <c r="B58" s="163">
        <f t="shared" si="4"/>
        <v>4</v>
      </c>
      <c r="C58" s="172" t="s">
        <v>160</v>
      </c>
      <c r="D58" s="173" t="s">
        <v>32</v>
      </c>
      <c r="E58" s="164">
        <v>2</v>
      </c>
      <c r="F58" s="207" t="str">
        <f>C47</f>
        <v>TSI 242</v>
      </c>
      <c r="G58" s="208" t="str">
        <f>D47</f>
        <v>Matematika Rekayasa II</v>
      </c>
    </row>
    <row r="59" spans="1:7" ht="18.75">
      <c r="A59" s="162"/>
      <c r="B59" s="163">
        <f t="shared" si="4"/>
        <v>5</v>
      </c>
      <c r="C59" s="172" t="s">
        <v>161</v>
      </c>
      <c r="D59" s="173" t="s">
        <v>57</v>
      </c>
      <c r="E59" s="164">
        <v>2</v>
      </c>
      <c r="F59" s="166" t="str">
        <f>C35&amp;","&amp;C28</f>
        <v>TSI 432,TSI 522</v>
      </c>
      <c r="G59" s="167" t="str">
        <f>D35&amp;", "&amp;D28</f>
        <v>Rekayasa Hidrologi, Hidrolika</v>
      </c>
    </row>
    <row r="60" spans="1:7" ht="37.5">
      <c r="A60" s="162"/>
      <c r="B60" s="163">
        <f t="shared" si="4"/>
        <v>6</v>
      </c>
      <c r="C60" s="172" t="s">
        <v>162</v>
      </c>
      <c r="D60" s="173" t="s">
        <v>88</v>
      </c>
      <c r="E60" s="164">
        <v>2</v>
      </c>
      <c r="F60" s="168"/>
      <c r="G60" s="173"/>
    </row>
    <row r="61" spans="1:7" ht="18.75">
      <c r="A61" s="162"/>
      <c r="B61" s="163">
        <f t="shared" si="4"/>
        <v>7</v>
      </c>
      <c r="C61" s="172" t="s">
        <v>181</v>
      </c>
      <c r="D61" s="173" t="s">
        <v>81</v>
      </c>
      <c r="E61" s="164">
        <v>2</v>
      </c>
      <c r="F61" s="207"/>
      <c r="G61" s="208"/>
    </row>
    <row r="62" spans="1:7" ht="18.75">
      <c r="A62" s="162"/>
      <c r="B62" s="163">
        <f t="shared" si="4"/>
        <v>8</v>
      </c>
      <c r="C62" s="172" t="s">
        <v>195</v>
      </c>
      <c r="D62" s="199" t="s">
        <v>30</v>
      </c>
      <c r="E62" s="164">
        <v>1</v>
      </c>
      <c r="F62" s="207" t="str">
        <f>C48</f>
        <v>TSI 342</v>
      </c>
      <c r="G62" s="208" t="str">
        <f>D48</f>
        <v>Mekanika Tanah II</v>
      </c>
    </row>
    <row r="63" spans="1:7" ht="37.5">
      <c r="A63" s="162"/>
      <c r="B63" s="476">
        <f>B62+1</f>
        <v>9</v>
      </c>
      <c r="C63" s="209" t="s">
        <v>190</v>
      </c>
      <c r="D63" s="173" t="s">
        <v>14</v>
      </c>
      <c r="E63" s="482">
        <v>2</v>
      </c>
      <c r="F63" s="207" t="str">
        <f>C39</f>
        <v>TSI 832</v>
      </c>
      <c r="G63" s="208" t="str">
        <f>D39</f>
        <v>Geometrik Jalan Raya</v>
      </c>
    </row>
    <row r="64" spans="1:7" ht="18.75">
      <c r="A64" s="162"/>
      <c r="B64" s="477"/>
      <c r="C64" s="209" t="s">
        <v>191</v>
      </c>
      <c r="D64" s="173" t="s">
        <v>80</v>
      </c>
      <c r="E64" s="483"/>
      <c r="F64" s="207" t="str">
        <f>C52</f>
        <v>TSI 742</v>
      </c>
      <c r="G64" s="208" t="str">
        <f>D52</f>
        <v>Rekayasa Bangunan Air</v>
      </c>
    </row>
    <row r="65" spans="1:7" ht="18.75">
      <c r="A65" s="162"/>
      <c r="B65" s="478"/>
      <c r="C65" s="209" t="s">
        <v>197</v>
      </c>
      <c r="D65" s="173" t="s">
        <v>94</v>
      </c>
      <c r="E65" s="484"/>
      <c r="F65" s="207" t="str">
        <f>C49</f>
        <v>TSI 442</v>
      </c>
      <c r="G65" s="208" t="str">
        <f>D49</f>
        <v>Struktur Baja II</v>
      </c>
    </row>
    <row r="66" spans="1:7" ht="37.5">
      <c r="A66" s="162"/>
      <c r="B66" s="163">
        <f>B63+1</f>
        <v>10</v>
      </c>
      <c r="C66" s="172" t="s">
        <v>187</v>
      </c>
      <c r="D66" s="173" t="s">
        <v>126</v>
      </c>
      <c r="E66" s="164">
        <v>2</v>
      </c>
      <c r="F66" s="210" t="s">
        <v>121</v>
      </c>
      <c r="G66" s="211" t="s">
        <v>121</v>
      </c>
    </row>
    <row r="67" spans="1:7" ht="18.75">
      <c r="A67" s="176"/>
      <c r="B67" s="177"/>
      <c r="C67" s="465" t="s">
        <v>113</v>
      </c>
      <c r="D67" s="466"/>
      <c r="E67" s="178">
        <f>SUM(E55:E66)</f>
        <v>19</v>
      </c>
      <c r="F67" s="179"/>
      <c r="G67" s="180"/>
    </row>
    <row r="68" spans="1:7" ht="18.75">
      <c r="A68" s="206" t="s">
        <v>107</v>
      </c>
      <c r="B68" s="163">
        <v>1</v>
      </c>
      <c r="C68" s="172" t="s">
        <v>163</v>
      </c>
      <c r="D68" s="173" t="s">
        <v>85</v>
      </c>
      <c r="E68" s="164">
        <v>2</v>
      </c>
      <c r="F68" s="212" t="str">
        <f>C56</f>
        <v>TSI 252</v>
      </c>
      <c r="G68" s="213" t="str">
        <f>D56</f>
        <v>Desain Pondasi I</v>
      </c>
    </row>
    <row r="69" spans="1:7" ht="18.75">
      <c r="A69" s="162"/>
      <c r="B69" s="163">
        <f>B68+1</f>
        <v>2</v>
      </c>
      <c r="C69" s="172" t="s">
        <v>164</v>
      </c>
      <c r="D69" s="173" t="s">
        <v>61</v>
      </c>
      <c r="E69" s="164">
        <v>2</v>
      </c>
      <c r="F69" s="207"/>
      <c r="G69" s="208"/>
    </row>
    <row r="70" spans="1:7" ht="18.75">
      <c r="A70" s="162"/>
      <c r="B70" s="163">
        <f t="shared" ref="B70:B75" si="5">B69+1</f>
        <v>3</v>
      </c>
      <c r="C70" s="172" t="s">
        <v>165</v>
      </c>
      <c r="D70" s="173" t="s">
        <v>16</v>
      </c>
      <c r="E70" s="164">
        <v>2</v>
      </c>
      <c r="F70" s="207" t="str">
        <f>C61</f>
        <v>TSI 752</v>
      </c>
      <c r="G70" s="208" t="str">
        <f>D61</f>
        <v>Metode Pelaksanaan Konstruksi</v>
      </c>
    </row>
    <row r="71" spans="1:7" ht="18.75">
      <c r="A71" s="162"/>
      <c r="B71" s="163">
        <f t="shared" si="5"/>
        <v>4</v>
      </c>
      <c r="C71" s="172" t="s">
        <v>166</v>
      </c>
      <c r="D71" s="173" t="s">
        <v>39</v>
      </c>
      <c r="E71" s="164">
        <v>2</v>
      </c>
      <c r="F71" s="207" t="str">
        <f>C60</f>
        <v>TSI 652</v>
      </c>
      <c r="G71" s="208"/>
    </row>
    <row r="72" spans="1:7" ht="18.75">
      <c r="A72" s="162"/>
      <c r="B72" s="163">
        <f t="shared" si="5"/>
        <v>5</v>
      </c>
      <c r="C72" s="172" t="s">
        <v>167</v>
      </c>
      <c r="D72" s="173" t="s">
        <v>31</v>
      </c>
      <c r="E72" s="164">
        <v>2</v>
      </c>
      <c r="F72" s="207" t="str">
        <f>C59</f>
        <v>TSI 552</v>
      </c>
      <c r="G72" s="208" t="str">
        <f>D59</f>
        <v>Rekayasa Irigasi</v>
      </c>
    </row>
    <row r="73" spans="1:7" ht="18.75">
      <c r="A73" s="162"/>
      <c r="B73" s="163">
        <f t="shared" si="5"/>
        <v>6</v>
      </c>
      <c r="C73" s="172" t="s">
        <v>182</v>
      </c>
      <c r="D73" s="173" t="s">
        <v>60</v>
      </c>
      <c r="E73" s="164">
        <v>2</v>
      </c>
      <c r="F73" s="207" t="str">
        <f>C60</f>
        <v>TSI 652</v>
      </c>
      <c r="G73" s="207" t="str">
        <f>D60</f>
        <v>Perencanaan dan Pengendalian Proyek</v>
      </c>
    </row>
    <row r="74" spans="1:7" ht="37.5">
      <c r="A74" s="162"/>
      <c r="B74" s="163">
        <f t="shared" si="5"/>
        <v>7</v>
      </c>
      <c r="C74" s="172" t="s">
        <v>183</v>
      </c>
      <c r="D74" s="173" t="s">
        <v>40</v>
      </c>
      <c r="E74" s="164">
        <v>2</v>
      </c>
      <c r="F74" s="207" t="str">
        <f>C60</f>
        <v>TSI 652</v>
      </c>
      <c r="G74" s="208" t="str">
        <f>D60</f>
        <v>Perencanaan dan Pengendalian Proyek</v>
      </c>
    </row>
    <row r="75" spans="1:7" ht="18.75">
      <c r="A75" s="162"/>
      <c r="B75" s="476">
        <f t="shared" si="5"/>
        <v>8</v>
      </c>
      <c r="C75" s="209" t="s">
        <v>41</v>
      </c>
      <c r="D75" s="173" t="s">
        <v>59</v>
      </c>
      <c r="E75" s="482">
        <v>2</v>
      </c>
      <c r="F75" s="207" t="str">
        <f>C48</f>
        <v>TSI 342</v>
      </c>
      <c r="G75" s="208" t="str">
        <f>D48</f>
        <v>Mekanika Tanah II</v>
      </c>
    </row>
    <row r="76" spans="1:7" ht="18.75">
      <c r="A76" s="162"/>
      <c r="B76" s="477"/>
      <c r="C76" s="209" t="s">
        <v>44</v>
      </c>
      <c r="D76" s="173" t="s">
        <v>34</v>
      </c>
      <c r="E76" s="483"/>
      <c r="F76" s="207" t="str">
        <f>C35&amp;", "&amp;C28</f>
        <v>TSI 432, TSI 522</v>
      </c>
      <c r="G76" s="208" t="str">
        <f>D35&amp;", "&amp;D28</f>
        <v>Rekayasa Hidrologi, Hidrolika</v>
      </c>
    </row>
    <row r="77" spans="1:7" ht="18.75">
      <c r="A77" s="162"/>
      <c r="B77" s="478"/>
      <c r="C77" s="209" t="s">
        <v>47</v>
      </c>
      <c r="D77" s="173" t="s">
        <v>89</v>
      </c>
      <c r="E77" s="484"/>
      <c r="F77" s="207" t="str">
        <f>C46</f>
        <v>TSI 142</v>
      </c>
      <c r="G77" s="208" t="str">
        <f>D46</f>
        <v>Analisis Struktur IV</v>
      </c>
    </row>
    <row r="78" spans="1:7" ht="18.75">
      <c r="A78" s="162"/>
      <c r="B78" s="476">
        <f>B75+1</f>
        <v>9</v>
      </c>
      <c r="C78" s="209" t="s">
        <v>42</v>
      </c>
      <c r="D78" s="173" t="s">
        <v>119</v>
      </c>
      <c r="E78" s="482">
        <v>2</v>
      </c>
      <c r="F78" s="207" t="str">
        <f>C39&amp;", "&amp;C40</f>
        <v>TSI 832, TSI 932</v>
      </c>
      <c r="G78" s="207" t="str">
        <f>D39&amp;", "&amp;D40</f>
        <v>Geometrik Jalan Raya, Rekayasa Transportasi</v>
      </c>
    </row>
    <row r="79" spans="1:7" ht="18.75">
      <c r="A79" s="162"/>
      <c r="B79" s="477"/>
      <c r="C79" s="209" t="s">
        <v>45</v>
      </c>
      <c r="D79" s="173" t="s">
        <v>58</v>
      </c>
      <c r="E79" s="483"/>
      <c r="F79" s="207" t="str">
        <f>C35</f>
        <v>TSI 432</v>
      </c>
      <c r="G79" s="208" t="str">
        <f>D35</f>
        <v>Rekayasa Hidrologi</v>
      </c>
    </row>
    <row r="80" spans="1:7" ht="18.75">
      <c r="A80" s="162"/>
      <c r="B80" s="478"/>
      <c r="C80" s="209" t="s">
        <v>48</v>
      </c>
      <c r="D80" s="173" t="s">
        <v>91</v>
      </c>
      <c r="E80" s="484"/>
      <c r="F80" s="207" t="str">
        <f>C55</f>
        <v>TSI 152</v>
      </c>
      <c r="G80" s="208" t="str">
        <f>D55</f>
        <v>Struktur Beton Bertulang II</v>
      </c>
    </row>
    <row r="81" spans="1:7" ht="18.75">
      <c r="A81" s="162"/>
      <c r="B81" s="485">
        <f>B78+1</f>
        <v>10</v>
      </c>
      <c r="C81" s="209" t="s">
        <v>43</v>
      </c>
      <c r="D81" s="173" t="s">
        <v>33</v>
      </c>
      <c r="E81" s="482">
        <v>2</v>
      </c>
      <c r="F81" s="207" t="str">
        <f>C39</f>
        <v>TSI 832</v>
      </c>
      <c r="G81" s="208" t="str">
        <f>D39</f>
        <v>Geometrik Jalan Raya</v>
      </c>
    </row>
    <row r="82" spans="1:7" ht="18.75">
      <c r="A82" s="162"/>
      <c r="B82" s="486"/>
      <c r="C82" s="209" t="s">
        <v>46</v>
      </c>
      <c r="D82" s="173" t="s">
        <v>98</v>
      </c>
      <c r="E82" s="483"/>
      <c r="F82" s="207" t="str">
        <f>C28</f>
        <v>TSI 522</v>
      </c>
      <c r="G82" s="208" t="str">
        <f>D28</f>
        <v>Hidrolika</v>
      </c>
    </row>
    <row r="83" spans="1:7" ht="18.75">
      <c r="A83" s="162"/>
      <c r="B83" s="487"/>
      <c r="C83" s="209" t="s">
        <v>49</v>
      </c>
      <c r="D83" s="173" t="s">
        <v>36</v>
      </c>
      <c r="E83" s="488"/>
      <c r="F83" s="210" t="str">
        <f>C46</f>
        <v>TSI 142</v>
      </c>
      <c r="G83" s="211" t="str">
        <f>D46</f>
        <v>Analisis Struktur IV</v>
      </c>
    </row>
    <row r="84" spans="1:7" ht="18.75">
      <c r="A84" s="176"/>
      <c r="B84" s="177"/>
      <c r="C84" s="465" t="s">
        <v>112</v>
      </c>
      <c r="D84" s="466"/>
      <c r="E84" s="178">
        <f>SUM(E68:E83)</f>
        <v>20</v>
      </c>
      <c r="F84" s="214"/>
      <c r="G84" s="215"/>
    </row>
    <row r="85" spans="1:7" ht="37.5">
      <c r="A85" s="181" t="s">
        <v>108</v>
      </c>
      <c r="B85" s="182">
        <v>1</v>
      </c>
      <c r="C85" s="216" t="s">
        <v>186</v>
      </c>
      <c r="D85" s="217" t="s">
        <v>86</v>
      </c>
      <c r="E85" s="164">
        <v>3</v>
      </c>
      <c r="F85" s="212" t="str">
        <f>C45</f>
        <v>MKU 242</v>
      </c>
      <c r="G85" s="213" t="str">
        <f>D45</f>
        <v>Bahasa Indonesia dan Tata Penulisan Ilmiah</v>
      </c>
    </row>
    <row r="86" spans="1:7" ht="18.75">
      <c r="A86" s="162"/>
      <c r="B86" s="182">
        <f>B85+1</f>
        <v>2</v>
      </c>
      <c r="C86" s="218" t="s">
        <v>192</v>
      </c>
      <c r="D86" s="219" t="s">
        <v>209</v>
      </c>
      <c r="E86" s="164">
        <v>1</v>
      </c>
      <c r="F86" s="207"/>
      <c r="G86" s="208" t="s">
        <v>210</v>
      </c>
    </row>
    <row r="87" spans="1:7" ht="18.75">
      <c r="A87" s="162"/>
      <c r="B87" s="182">
        <f>B86+1</f>
        <v>3</v>
      </c>
      <c r="C87" s="218" t="s">
        <v>168</v>
      </c>
      <c r="D87" s="220" t="s">
        <v>90</v>
      </c>
      <c r="E87" s="164">
        <v>2</v>
      </c>
      <c r="F87" s="207"/>
      <c r="G87" s="208"/>
    </row>
    <row r="88" spans="1:7" ht="18.75">
      <c r="A88" s="162"/>
      <c r="B88" s="476">
        <f>B87+1</f>
        <v>4</v>
      </c>
      <c r="C88" s="209" t="s">
        <v>124</v>
      </c>
      <c r="D88" s="173" t="s">
        <v>97</v>
      </c>
      <c r="E88" s="482">
        <v>2</v>
      </c>
      <c r="F88" s="207" t="str">
        <f>C40</f>
        <v>TSI 932</v>
      </c>
      <c r="G88" s="208" t="str">
        <f>D40</f>
        <v>Rekayasa Transportasi</v>
      </c>
    </row>
    <row r="89" spans="1:7" ht="18.75">
      <c r="A89" s="162"/>
      <c r="B89" s="477"/>
      <c r="C89" s="209" t="s">
        <v>130</v>
      </c>
      <c r="D89" s="173" t="s">
        <v>35</v>
      </c>
      <c r="E89" s="483"/>
      <c r="F89" s="207" t="str">
        <f>C52</f>
        <v>TSI 742</v>
      </c>
      <c r="G89" s="208" t="str">
        <f>D52</f>
        <v>Rekayasa Bangunan Air</v>
      </c>
    </row>
    <row r="90" spans="1:7" ht="37.5">
      <c r="A90" s="162"/>
      <c r="B90" s="478"/>
      <c r="C90" s="209" t="s">
        <v>127</v>
      </c>
      <c r="D90" s="173" t="s">
        <v>117</v>
      </c>
      <c r="E90" s="484"/>
      <c r="F90" s="207" t="str">
        <f>C18&amp;", "&amp;C50</f>
        <v>TSI 512, TSI 542</v>
      </c>
      <c r="G90" s="208" t="str">
        <f>D18&amp;", "&amp;D50</f>
        <v>Teknologi Bahan Konstruksi, Struktur Beton Bertulang I</v>
      </c>
    </row>
    <row r="91" spans="1:7" ht="18.75">
      <c r="A91" s="162"/>
      <c r="B91" s="476">
        <f>B88+1</f>
        <v>5</v>
      </c>
      <c r="C91" s="209" t="s">
        <v>125</v>
      </c>
      <c r="D91" s="173" t="s">
        <v>18</v>
      </c>
      <c r="E91" s="482">
        <v>2</v>
      </c>
      <c r="F91" s="207" t="str">
        <f>C40</f>
        <v>TSI 932</v>
      </c>
      <c r="G91" s="208" t="str">
        <f>D40</f>
        <v>Rekayasa Transportasi</v>
      </c>
    </row>
    <row r="92" spans="1:7" ht="18.75">
      <c r="A92" s="162"/>
      <c r="B92" s="477"/>
      <c r="C92" s="209" t="s">
        <v>131</v>
      </c>
      <c r="D92" s="173" t="s">
        <v>21</v>
      </c>
      <c r="E92" s="483"/>
      <c r="F92" s="207" t="str">
        <f>C59</f>
        <v>TSI 552</v>
      </c>
      <c r="G92" s="208" t="str">
        <f>D59</f>
        <v>Rekayasa Irigasi</v>
      </c>
    </row>
    <row r="93" spans="1:7" ht="18.75">
      <c r="A93" s="162"/>
      <c r="B93" s="478"/>
      <c r="C93" s="209" t="s">
        <v>128</v>
      </c>
      <c r="D93" s="173" t="s">
        <v>122</v>
      </c>
      <c r="E93" s="484"/>
      <c r="F93" s="207" t="str">
        <f>C49</f>
        <v>TSI 442</v>
      </c>
      <c r="G93" s="208" t="str">
        <f>D49</f>
        <v>Struktur Baja II</v>
      </c>
    </row>
    <row r="94" spans="1:7" ht="37.5">
      <c r="A94" s="162"/>
      <c r="B94" s="476">
        <f>B91+1</f>
        <v>6</v>
      </c>
      <c r="C94" s="209" t="s">
        <v>193</v>
      </c>
      <c r="D94" s="173" t="s">
        <v>93</v>
      </c>
      <c r="E94" s="479">
        <v>2</v>
      </c>
      <c r="F94" s="207" t="str">
        <f>C75</f>
        <v>TST 162</v>
      </c>
      <c r="G94" s="208" t="str">
        <f>D75</f>
        <v>Perkerasan Jalan Raya</v>
      </c>
    </row>
    <row r="95" spans="1:7" ht="18.75">
      <c r="A95" s="162"/>
      <c r="B95" s="477"/>
      <c r="C95" s="209" t="s">
        <v>194</v>
      </c>
      <c r="D95" s="173" t="s">
        <v>96</v>
      </c>
      <c r="E95" s="480"/>
      <c r="F95" s="207" t="str">
        <f>C82</f>
        <v>TSH 362</v>
      </c>
      <c r="G95" s="208" t="str">
        <f>D82</f>
        <v>Hidrolika Saluran Tertutup</v>
      </c>
    </row>
    <row r="96" spans="1:7" ht="18.75">
      <c r="A96" s="162"/>
      <c r="B96" s="478"/>
      <c r="C96" s="209" t="s">
        <v>196</v>
      </c>
      <c r="D96" s="173" t="s">
        <v>92</v>
      </c>
      <c r="E96" s="481"/>
      <c r="F96" s="207" t="str">
        <f>C55&amp;", "&amp;C83</f>
        <v>TSI 152, TSS 362</v>
      </c>
      <c r="G96" s="207" t="str">
        <f>D55&amp;", "&amp;D83</f>
        <v>Struktur Beton Bertulang II, Rekayasa Gempa</v>
      </c>
    </row>
    <row r="97" spans="1:7" ht="37.5">
      <c r="A97" s="162"/>
      <c r="B97" s="163">
        <f>B94+1</f>
        <v>7</v>
      </c>
      <c r="C97" s="221" t="s">
        <v>188</v>
      </c>
      <c r="D97" s="220" t="s">
        <v>123</v>
      </c>
      <c r="E97" s="164">
        <v>6</v>
      </c>
      <c r="F97" s="210"/>
      <c r="G97" s="211"/>
    </row>
    <row r="98" spans="1:7" ht="18.75">
      <c r="A98" s="205"/>
      <c r="B98" s="177"/>
      <c r="C98" s="465" t="s">
        <v>111</v>
      </c>
      <c r="D98" s="466"/>
      <c r="E98" s="178">
        <f>SUM(E85:E97)</f>
        <v>18</v>
      </c>
      <c r="F98" s="179"/>
      <c r="G98" s="180"/>
    </row>
    <row r="99" spans="1:7" ht="37.5">
      <c r="A99" s="206" t="s">
        <v>109</v>
      </c>
      <c r="B99" s="222">
        <v>1</v>
      </c>
      <c r="C99" s="216" t="s">
        <v>184</v>
      </c>
      <c r="D99" s="223" t="s">
        <v>118</v>
      </c>
      <c r="E99" s="164">
        <v>3</v>
      </c>
      <c r="F99" s="212"/>
      <c r="G99" s="213"/>
    </row>
    <row r="100" spans="1:7" ht="18.75">
      <c r="A100" s="162"/>
      <c r="B100" s="224">
        <f>B99+1</f>
        <v>2</v>
      </c>
      <c r="C100" s="218" t="s">
        <v>185</v>
      </c>
      <c r="D100" s="217" t="s">
        <v>206</v>
      </c>
      <c r="E100" s="164">
        <v>4</v>
      </c>
      <c r="F100" s="207" t="str">
        <f>C86</f>
        <v>TSI 271</v>
      </c>
      <c r="G100" s="208" t="str">
        <f>D86&amp;" *)"</f>
        <v>Proposal Skripsi  *)</v>
      </c>
    </row>
    <row r="101" spans="1:7" ht="37.5">
      <c r="A101" s="162"/>
      <c r="B101" s="224">
        <f>B100+1</f>
        <v>3</v>
      </c>
      <c r="C101" s="225" t="s">
        <v>189</v>
      </c>
      <c r="D101" s="220" t="s">
        <v>123</v>
      </c>
      <c r="E101" s="164">
        <v>2</v>
      </c>
      <c r="F101" s="207" t="s">
        <v>121</v>
      </c>
      <c r="G101" s="208" t="s">
        <v>121</v>
      </c>
    </row>
    <row r="102" spans="1:7" ht="19.5" thickBot="1">
      <c r="A102" s="226"/>
      <c r="B102" s="177"/>
      <c r="C102" s="465" t="s">
        <v>110</v>
      </c>
      <c r="D102" s="466"/>
      <c r="E102" s="227">
        <f>SUM(E99:E101)</f>
        <v>9</v>
      </c>
      <c r="F102" s="228"/>
      <c r="G102" s="229"/>
    </row>
    <row r="103" spans="1:7" ht="20.25" thickTop="1" thickBot="1">
      <c r="A103" s="467" t="s">
        <v>100</v>
      </c>
      <c r="B103" s="468"/>
      <c r="C103" s="468"/>
      <c r="D103" s="469"/>
      <c r="E103" s="230">
        <f>E102+E98+E84+E67+E54+E43+E31+E20</f>
        <v>145</v>
      </c>
      <c r="F103" s="231"/>
      <c r="G103" s="54"/>
    </row>
    <row r="104" spans="1:7" ht="19.5" thickTop="1">
      <c r="A104" s="3"/>
      <c r="B104" s="3" t="s">
        <v>203</v>
      </c>
      <c r="C104" s="3"/>
      <c r="D104" s="232"/>
      <c r="E104" s="233"/>
      <c r="F104" s="4"/>
      <c r="G104" s="4"/>
    </row>
    <row r="105" spans="1:7" ht="18.75">
      <c r="A105" s="3"/>
      <c r="B105" s="3"/>
      <c r="C105" s="3"/>
      <c r="D105" s="232"/>
      <c r="E105" s="233"/>
      <c r="F105" s="4"/>
      <c r="G105" s="4"/>
    </row>
    <row r="106" spans="1:7" ht="18.75">
      <c r="A106" s="3"/>
      <c r="B106" s="14" t="s">
        <v>79</v>
      </c>
      <c r="C106" s="3"/>
      <c r="D106" s="5"/>
      <c r="E106" s="4"/>
      <c r="F106" s="4"/>
      <c r="G106" s="4"/>
    </row>
    <row r="107" spans="1:7" ht="18.75">
      <c r="B107" s="234" t="s">
        <v>129</v>
      </c>
    </row>
    <row r="108" spans="1:7" ht="18.75">
      <c r="A108" s="235"/>
      <c r="B108" s="470" t="s">
        <v>95</v>
      </c>
      <c r="C108" s="472" t="s">
        <v>0</v>
      </c>
      <c r="D108" s="474" t="s">
        <v>1</v>
      </c>
      <c r="E108" s="460" t="s">
        <v>2</v>
      </c>
      <c r="F108" s="462" t="s">
        <v>0</v>
      </c>
      <c r="G108" s="462" t="s">
        <v>199</v>
      </c>
    </row>
    <row r="109" spans="1:7" ht="18.75">
      <c r="A109" s="235"/>
      <c r="B109" s="471"/>
      <c r="C109" s="473"/>
      <c r="D109" s="475"/>
      <c r="E109" s="461"/>
      <c r="F109" s="463"/>
      <c r="G109" s="463"/>
    </row>
    <row r="110" spans="1:7" ht="18.75">
      <c r="B110" s="236">
        <v>1</v>
      </c>
      <c r="C110" s="237" t="s">
        <v>50</v>
      </c>
      <c r="D110" s="238" t="s">
        <v>201</v>
      </c>
      <c r="E110" s="239">
        <v>2</v>
      </c>
      <c r="F110" s="240" t="str">
        <f>C61</f>
        <v>TSI 752</v>
      </c>
      <c r="G110" s="241" t="str">
        <f>D61</f>
        <v>Metode Pelaksanaan Konstruksi</v>
      </c>
    </row>
    <row r="111" spans="1:7" ht="37.5">
      <c r="B111" s="242">
        <f>B110+1</f>
        <v>2</v>
      </c>
      <c r="C111" s="243" t="s">
        <v>51</v>
      </c>
      <c r="D111" s="244" t="s">
        <v>200</v>
      </c>
      <c r="E111" s="245">
        <v>2</v>
      </c>
      <c r="F111" s="246" t="str">
        <f>C24</f>
        <v>TSI 122</v>
      </c>
      <c r="G111" s="246" t="str">
        <f>D24</f>
        <v>Gambar Struktur Bangunan II</v>
      </c>
    </row>
    <row r="112" spans="1:7" ht="37.5">
      <c r="B112" s="242">
        <f t="shared" ref="B112:B118" si="6">B111+1</f>
        <v>3</v>
      </c>
      <c r="C112" s="243" t="s">
        <v>52</v>
      </c>
      <c r="D112" s="244" t="s">
        <v>37</v>
      </c>
      <c r="E112" s="245">
        <v>2</v>
      </c>
      <c r="F112" s="246" t="str">
        <f>C18&amp;","&amp;C61</f>
        <v>TSI 512,TSI 752</v>
      </c>
      <c r="G112" s="247" t="str">
        <f>D18&amp;", "&amp;D61</f>
        <v>Teknologi Bahan Konstruksi, Metode Pelaksanaan Konstruksi</v>
      </c>
    </row>
    <row r="113" spans="2:7" ht="18.75">
      <c r="B113" s="242">
        <f t="shared" si="6"/>
        <v>4</v>
      </c>
      <c r="C113" s="248" t="s">
        <v>132</v>
      </c>
      <c r="D113" s="244" t="s">
        <v>17</v>
      </c>
      <c r="E113" s="245">
        <v>2</v>
      </c>
      <c r="F113" s="246" t="str">
        <f>C46</f>
        <v>TSI 142</v>
      </c>
      <c r="G113" s="249" t="str">
        <f>D46</f>
        <v>Analisis Struktur IV</v>
      </c>
    </row>
    <row r="114" spans="2:7" ht="18.75">
      <c r="B114" s="242">
        <f t="shared" si="6"/>
        <v>5</v>
      </c>
      <c r="C114" s="248" t="s">
        <v>133</v>
      </c>
      <c r="D114" s="244" t="s">
        <v>19</v>
      </c>
      <c r="E114" s="245">
        <v>2</v>
      </c>
      <c r="F114" s="246" t="str">
        <f>C28&amp;", "&amp;C40</f>
        <v>TSI 522, TSI 932</v>
      </c>
      <c r="G114" s="246" t="str">
        <f>D28&amp;", "&amp;D40</f>
        <v>Hidrolika, Rekayasa Transportasi</v>
      </c>
    </row>
    <row r="115" spans="2:7" ht="18.75">
      <c r="B115" s="242">
        <f t="shared" si="6"/>
        <v>6</v>
      </c>
      <c r="C115" s="248" t="s">
        <v>134</v>
      </c>
      <c r="D115" s="244" t="s">
        <v>20</v>
      </c>
      <c r="E115" s="245">
        <v>2</v>
      </c>
      <c r="F115" s="246" t="str">
        <f>C68</f>
        <v>TSI 162</v>
      </c>
      <c r="G115" s="249" t="str">
        <f>D68</f>
        <v>Desain Pondasi II</v>
      </c>
    </row>
    <row r="116" spans="2:7" ht="37.5">
      <c r="B116" s="242">
        <f t="shared" si="6"/>
        <v>7</v>
      </c>
      <c r="C116" s="250" t="s">
        <v>53</v>
      </c>
      <c r="D116" s="244" t="s">
        <v>22</v>
      </c>
      <c r="E116" s="245">
        <v>2</v>
      </c>
      <c r="F116" s="246" t="str">
        <f>C61&amp;", "&amp;C73</f>
        <v>TSI 752, TSI 662</v>
      </c>
      <c r="G116" s="247" t="str">
        <f>D61&amp;", "&amp;D73</f>
        <v>Metode Pelaksanaan Konstruksi, Manajemen Proyek</v>
      </c>
    </row>
    <row r="117" spans="2:7" ht="56.25">
      <c r="B117" s="242">
        <f t="shared" si="6"/>
        <v>8</v>
      </c>
      <c r="C117" s="250" t="s">
        <v>55</v>
      </c>
      <c r="D117" s="244" t="s">
        <v>38</v>
      </c>
      <c r="E117" s="245">
        <v>2</v>
      </c>
      <c r="F117" s="246" t="str">
        <f>C45&amp;", "&amp;C85</f>
        <v>MKU 242, TSI 173</v>
      </c>
      <c r="G117" s="251" t="str">
        <f>D45&amp;", "&amp;D85</f>
        <v>Bahasa Indonesia dan Tata Penulisan Ilmiah, Metodologi Penelitian dan Presentasi</v>
      </c>
    </row>
    <row r="118" spans="2:7" ht="37.5">
      <c r="B118" s="242">
        <f t="shared" si="6"/>
        <v>9</v>
      </c>
      <c r="C118" s="250" t="s">
        <v>135</v>
      </c>
      <c r="D118" s="244" t="s">
        <v>116</v>
      </c>
      <c r="E118" s="245">
        <v>2</v>
      </c>
      <c r="F118" s="246" t="str">
        <f>C60&amp;", "&amp;C73</f>
        <v>TSI 652, TSI 662</v>
      </c>
      <c r="G118" s="247" t="str">
        <f>D60&amp;", "&amp;D73</f>
        <v>Perencanaan dan Pengendalian Proyek, Manajemen Proyek</v>
      </c>
    </row>
    <row r="119" spans="2:7" ht="18.75">
      <c r="B119" s="464" t="s">
        <v>82</v>
      </c>
      <c r="C119" s="464"/>
      <c r="D119" s="464"/>
      <c r="E119" s="252">
        <f>SUM(E110:E118)</f>
        <v>18</v>
      </c>
      <c r="F119" s="253"/>
      <c r="G119" s="253"/>
    </row>
  </sheetData>
  <mergeCells count="38">
    <mergeCell ref="E63:E65"/>
    <mergeCell ref="A7:G7"/>
    <mergeCell ref="A9:A10"/>
    <mergeCell ref="B9:B10"/>
    <mergeCell ref="C9:C10"/>
    <mergeCell ref="D9:D10"/>
    <mergeCell ref="E9:E10"/>
    <mergeCell ref="F9:F10"/>
    <mergeCell ref="G9:G10"/>
    <mergeCell ref="C20:D20"/>
    <mergeCell ref="C31:D31"/>
    <mergeCell ref="C43:D43"/>
    <mergeCell ref="C54:D54"/>
    <mergeCell ref="B63:B65"/>
    <mergeCell ref="B94:B96"/>
    <mergeCell ref="E94:E96"/>
    <mergeCell ref="C67:D67"/>
    <mergeCell ref="B75:B77"/>
    <mergeCell ref="E75:E77"/>
    <mergeCell ref="B78:B80"/>
    <mergeCell ref="E78:E80"/>
    <mergeCell ref="B81:B83"/>
    <mergeCell ref="E81:E83"/>
    <mergeCell ref="C84:D84"/>
    <mergeCell ref="B88:B90"/>
    <mergeCell ref="E88:E90"/>
    <mergeCell ref="B91:B93"/>
    <mergeCell ref="E91:E93"/>
    <mergeCell ref="E108:E109"/>
    <mergeCell ref="F108:F109"/>
    <mergeCell ref="G108:G109"/>
    <mergeCell ref="B119:D119"/>
    <mergeCell ref="C98:D98"/>
    <mergeCell ref="C102:D102"/>
    <mergeCell ref="A103:D103"/>
    <mergeCell ref="B108:B109"/>
    <mergeCell ref="C108:C109"/>
    <mergeCell ref="D108:D109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Picture.8" shapeId="36869" r:id="rId3">
          <objectPr defaultSize="0" autoPict="0" r:id="rId4">
            <anchor moveWithCells="1">
              <from>
                <xdr:col>1</xdr:col>
                <xdr:colOff>76200</xdr:colOff>
                <xdr:row>0</xdr:row>
                <xdr:rowOff>28575</xdr:rowOff>
              </from>
              <to>
                <xdr:col>3</xdr:col>
                <xdr:colOff>247650</xdr:colOff>
                <xdr:row>5</xdr:row>
                <xdr:rowOff>66675</xdr:rowOff>
              </to>
            </anchor>
          </objectPr>
        </oleObject>
      </mc:Choice>
      <mc:Fallback>
        <oleObject progId="Word.Picture.8" shapeId="36869" r:id="rId3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19"/>
  <sheetViews>
    <sheetView view="pageBreakPreview" topLeftCell="A16" zoomScale="152" zoomScaleNormal="155" zoomScaleSheetLayoutView="152" workbookViewId="0">
      <selection activeCell="D38" sqref="D38"/>
    </sheetView>
  </sheetViews>
  <sheetFormatPr defaultColWidth="9.7109375" defaultRowHeight="12.75"/>
  <cols>
    <col min="1" max="2" width="5.140625" style="2" customWidth="1"/>
    <col min="3" max="3" width="9.7109375" style="2"/>
    <col min="4" max="4" width="39.42578125" style="2" customWidth="1"/>
    <col min="5" max="5" width="4.28515625" style="2" customWidth="1"/>
    <col min="6" max="6" width="9.28515625" style="2" bestFit="1" customWidth="1"/>
    <col min="7" max="7" width="36.7109375" style="2" bestFit="1" customWidth="1"/>
    <col min="8" max="8" width="4.28515625" style="2" bestFit="1" customWidth="1"/>
    <col min="9" max="16384" width="9.7109375" style="2"/>
  </cols>
  <sheetData>
    <row r="1" spans="1:8" s="7" customFormat="1" ht="18.75">
      <c r="A1" s="6"/>
      <c r="B1" s="6"/>
      <c r="C1" s="6"/>
      <c r="D1" s="6"/>
      <c r="E1" s="6"/>
      <c r="F1" s="6"/>
      <c r="H1" s="6"/>
    </row>
    <row r="2" spans="1:8" s="7" customFormat="1" ht="17.25" customHeight="1">
      <c r="A2" s="8"/>
      <c r="B2" s="8"/>
      <c r="C2" s="8"/>
      <c r="D2" s="8"/>
      <c r="E2" s="8"/>
      <c r="F2" s="8"/>
      <c r="H2" s="8"/>
    </row>
    <row r="3" spans="1:8" s="7" customFormat="1" ht="17.25" customHeight="1">
      <c r="A3" s="8"/>
      <c r="B3" s="8"/>
      <c r="C3" s="8"/>
      <c r="D3" s="8"/>
      <c r="E3" s="8"/>
      <c r="F3" s="8"/>
      <c r="H3" s="8"/>
    </row>
    <row r="4" spans="1:8" s="7" customFormat="1" ht="25.5" customHeight="1">
      <c r="A4" s="9"/>
      <c r="B4" s="9"/>
      <c r="C4" s="9"/>
      <c r="D4" s="9"/>
      <c r="E4" s="9"/>
      <c r="F4" s="9"/>
      <c r="H4" s="9"/>
    </row>
    <row r="5" spans="1:8" s="7" customFormat="1" ht="21.75" customHeight="1" thickBot="1">
      <c r="A5" s="10"/>
      <c r="B5" s="10"/>
      <c r="C5" s="10"/>
      <c r="D5" s="10"/>
      <c r="E5" s="10"/>
      <c r="F5" s="10"/>
      <c r="G5" s="47"/>
      <c r="H5" s="10"/>
    </row>
    <row r="6" spans="1:8" ht="8.25" customHeight="1" thickTop="1">
      <c r="A6" s="1"/>
      <c r="B6" s="1"/>
      <c r="C6" s="1"/>
      <c r="D6" s="1"/>
      <c r="E6" s="1"/>
      <c r="F6" s="1"/>
      <c r="H6" s="1"/>
    </row>
    <row r="7" spans="1:8" ht="20.25">
      <c r="A7" s="544" t="s">
        <v>314</v>
      </c>
      <c r="B7" s="544"/>
      <c r="C7" s="544"/>
      <c r="D7" s="544"/>
      <c r="E7" s="544"/>
      <c r="F7" s="544"/>
      <c r="G7" s="544"/>
      <c r="H7" s="67"/>
    </row>
    <row r="8" spans="1:8" ht="13.5" thickBot="1">
      <c r="A8" s="1"/>
      <c r="B8" s="1"/>
      <c r="C8" s="1"/>
      <c r="D8" s="1"/>
      <c r="E8" s="1"/>
      <c r="F8" s="16"/>
      <c r="G8" s="16"/>
      <c r="H8" s="1"/>
    </row>
    <row r="9" spans="1:8" ht="13.5" thickTop="1">
      <c r="A9" s="545" t="s">
        <v>3</v>
      </c>
      <c r="B9" s="547" t="s">
        <v>95</v>
      </c>
      <c r="C9" s="547" t="s">
        <v>0</v>
      </c>
      <c r="D9" s="547" t="s">
        <v>1</v>
      </c>
      <c r="E9" s="521" t="s">
        <v>2</v>
      </c>
      <c r="F9" s="547" t="s">
        <v>0</v>
      </c>
      <c r="G9" s="549" t="s">
        <v>315</v>
      </c>
      <c r="H9" s="521" t="s">
        <v>2</v>
      </c>
    </row>
    <row r="10" spans="1:8" ht="13.5" thickBot="1">
      <c r="A10" s="546"/>
      <c r="B10" s="548"/>
      <c r="C10" s="548"/>
      <c r="D10" s="548"/>
      <c r="E10" s="522"/>
      <c r="F10" s="548"/>
      <c r="G10" s="550"/>
      <c r="H10" s="522"/>
    </row>
    <row r="11" spans="1:8" ht="13.5" thickTop="1">
      <c r="A11" s="55" t="s">
        <v>102</v>
      </c>
      <c r="B11" s="17">
        <v>1</v>
      </c>
      <c r="C11" s="36" t="s">
        <v>136</v>
      </c>
      <c r="D11" s="18" t="s">
        <v>63</v>
      </c>
      <c r="E11" s="36">
        <v>2</v>
      </c>
      <c r="F11" s="76" t="s">
        <v>136</v>
      </c>
      <c r="G11" s="60" t="s">
        <v>215</v>
      </c>
      <c r="H11" s="76">
        <v>2</v>
      </c>
    </row>
    <row r="12" spans="1:8">
      <c r="A12" s="39"/>
      <c r="B12" s="19">
        <f>B11+1</f>
        <v>2</v>
      </c>
      <c r="C12" s="37" t="s">
        <v>169</v>
      </c>
      <c r="D12" s="21" t="s">
        <v>74</v>
      </c>
      <c r="E12" s="37">
        <v>2</v>
      </c>
      <c r="F12" s="76" t="s">
        <v>216</v>
      </c>
      <c r="G12" s="60" t="s">
        <v>217</v>
      </c>
      <c r="H12" s="76">
        <v>3</v>
      </c>
    </row>
    <row r="13" spans="1:8">
      <c r="A13" s="39"/>
      <c r="B13" s="19">
        <f>B22+1</f>
        <v>3</v>
      </c>
      <c r="C13" s="37" t="s">
        <v>214</v>
      </c>
      <c r="D13" s="21" t="s">
        <v>23</v>
      </c>
      <c r="E13" s="37">
        <v>3</v>
      </c>
      <c r="F13" s="76" t="s">
        <v>218</v>
      </c>
      <c r="G13" s="60" t="s">
        <v>23</v>
      </c>
      <c r="H13" s="76">
        <v>3</v>
      </c>
    </row>
    <row r="14" spans="1:8">
      <c r="A14" s="39"/>
      <c r="B14" s="19">
        <f>B12+1</f>
        <v>3</v>
      </c>
      <c r="C14" s="37" t="s">
        <v>170</v>
      </c>
      <c r="D14" s="21" t="s">
        <v>64</v>
      </c>
      <c r="E14" s="37">
        <v>2</v>
      </c>
      <c r="F14" s="76" t="s">
        <v>220</v>
      </c>
      <c r="G14" s="60" t="s">
        <v>221</v>
      </c>
      <c r="H14" s="76">
        <v>3</v>
      </c>
    </row>
    <row r="15" spans="1:8">
      <c r="A15" s="39"/>
      <c r="B15" s="19">
        <f t="shared" ref="B15:B18" si="0">B14+1</f>
        <v>4</v>
      </c>
      <c r="C15" s="37" t="s">
        <v>171</v>
      </c>
      <c r="D15" s="21" t="s">
        <v>65</v>
      </c>
      <c r="E15" s="37">
        <v>2</v>
      </c>
      <c r="F15" s="76" t="s">
        <v>222</v>
      </c>
      <c r="G15" s="60" t="s">
        <v>223</v>
      </c>
      <c r="H15" s="76">
        <v>2</v>
      </c>
    </row>
    <row r="16" spans="1:8">
      <c r="A16" s="39"/>
      <c r="B16" s="19">
        <f t="shared" si="0"/>
        <v>5</v>
      </c>
      <c r="C16" s="37" t="s">
        <v>178</v>
      </c>
      <c r="D16" s="21" t="s">
        <v>66</v>
      </c>
      <c r="E16" s="37">
        <v>3</v>
      </c>
      <c r="F16" s="76" t="s">
        <v>224</v>
      </c>
      <c r="G16" s="60" t="s">
        <v>225</v>
      </c>
      <c r="H16" s="76">
        <v>4</v>
      </c>
    </row>
    <row r="17" spans="1:8">
      <c r="A17" s="39"/>
      <c r="B17" s="19">
        <f t="shared" si="0"/>
        <v>6</v>
      </c>
      <c r="C17" s="37" t="s">
        <v>172</v>
      </c>
      <c r="D17" s="21" t="s">
        <v>67</v>
      </c>
      <c r="E17" s="37">
        <v>2</v>
      </c>
      <c r="F17" s="76" t="s">
        <v>137</v>
      </c>
      <c r="G17" s="60" t="s">
        <v>226</v>
      </c>
      <c r="H17" s="76">
        <v>2</v>
      </c>
    </row>
    <row r="18" spans="1:8">
      <c r="A18" s="39"/>
      <c r="B18" s="19">
        <f t="shared" si="0"/>
        <v>7</v>
      </c>
      <c r="C18" s="37" t="s">
        <v>137</v>
      </c>
      <c r="D18" s="22" t="s">
        <v>139</v>
      </c>
      <c r="E18" s="38">
        <v>2</v>
      </c>
      <c r="F18" s="76" t="s">
        <v>138</v>
      </c>
      <c r="G18" s="60" t="s">
        <v>139</v>
      </c>
      <c r="H18" s="76">
        <v>2</v>
      </c>
    </row>
    <row r="19" spans="1:8">
      <c r="A19" s="39"/>
      <c r="B19" s="19">
        <f>B29+1</f>
        <v>10</v>
      </c>
      <c r="C19" s="20" t="s">
        <v>202</v>
      </c>
      <c r="D19" s="27" t="s">
        <v>73</v>
      </c>
      <c r="E19" s="37">
        <v>2</v>
      </c>
      <c r="F19" s="76" t="s">
        <v>232</v>
      </c>
      <c r="G19" s="60" t="s">
        <v>233</v>
      </c>
      <c r="H19" s="76">
        <v>3</v>
      </c>
    </row>
    <row r="20" spans="1:8">
      <c r="A20" s="50"/>
      <c r="B20" s="23"/>
      <c r="C20" s="500" t="s">
        <v>99</v>
      </c>
      <c r="D20" s="501"/>
      <c r="E20" s="68">
        <f>SUM(E11:E19)</f>
        <v>20</v>
      </c>
      <c r="F20" s="500" t="s">
        <v>99</v>
      </c>
      <c r="G20" s="501"/>
      <c r="H20" s="51">
        <f>SUM(H11:H19)</f>
        <v>24</v>
      </c>
    </row>
    <row r="21" spans="1:8">
      <c r="A21" s="56" t="s">
        <v>103</v>
      </c>
      <c r="B21" s="24">
        <v>1</v>
      </c>
      <c r="C21" s="25" t="s">
        <v>174</v>
      </c>
      <c r="D21" s="26" t="s">
        <v>68</v>
      </c>
      <c r="E21" s="45">
        <v>2</v>
      </c>
      <c r="F21" s="76" t="s">
        <v>213</v>
      </c>
      <c r="G21" s="60" t="s">
        <v>227</v>
      </c>
      <c r="H21" s="76">
        <v>2</v>
      </c>
    </row>
    <row r="22" spans="1:8">
      <c r="A22" s="39"/>
      <c r="B22" s="19">
        <f>B21+1</f>
        <v>2</v>
      </c>
      <c r="C22" s="20" t="s">
        <v>175</v>
      </c>
      <c r="D22" s="21" t="s">
        <v>69</v>
      </c>
      <c r="E22" s="37">
        <v>2</v>
      </c>
      <c r="F22" s="76" t="s">
        <v>228</v>
      </c>
      <c r="G22" s="60" t="s">
        <v>229</v>
      </c>
      <c r="H22" s="76">
        <v>3</v>
      </c>
    </row>
    <row r="23" spans="1:8">
      <c r="A23" s="39"/>
      <c r="B23" s="19">
        <f t="shared" ref="B23:B30" si="1">B22+1</f>
        <v>3</v>
      </c>
      <c r="C23" s="20" t="s">
        <v>213</v>
      </c>
      <c r="D23" s="21" t="s">
        <v>4</v>
      </c>
      <c r="E23" s="37">
        <v>2</v>
      </c>
      <c r="F23" s="76" t="s">
        <v>144</v>
      </c>
      <c r="G23" s="60" t="s">
        <v>4</v>
      </c>
      <c r="H23" s="76">
        <v>2</v>
      </c>
    </row>
    <row r="24" spans="1:8">
      <c r="A24" s="39"/>
      <c r="B24" s="19">
        <f t="shared" si="1"/>
        <v>4</v>
      </c>
      <c r="C24" s="20" t="s">
        <v>173</v>
      </c>
      <c r="D24" s="21" t="s">
        <v>70</v>
      </c>
      <c r="E24" s="37">
        <v>2</v>
      </c>
      <c r="F24" s="76" t="s">
        <v>141</v>
      </c>
      <c r="G24" s="60" t="s">
        <v>230</v>
      </c>
      <c r="H24" s="76">
        <v>2</v>
      </c>
    </row>
    <row r="25" spans="1:8">
      <c r="A25" s="39"/>
      <c r="B25" s="19">
        <f t="shared" si="1"/>
        <v>5</v>
      </c>
      <c r="C25" s="20" t="s">
        <v>138</v>
      </c>
      <c r="D25" s="21" t="s">
        <v>71</v>
      </c>
      <c r="E25" s="37">
        <v>2</v>
      </c>
      <c r="F25" s="76" t="s">
        <v>140</v>
      </c>
      <c r="G25" s="60" t="s">
        <v>238</v>
      </c>
      <c r="H25" s="76">
        <v>2</v>
      </c>
    </row>
    <row r="26" spans="1:8">
      <c r="A26" s="39"/>
      <c r="B26" s="19">
        <f t="shared" si="1"/>
        <v>6</v>
      </c>
      <c r="C26" s="20" t="s">
        <v>140</v>
      </c>
      <c r="D26" s="27" t="s">
        <v>6</v>
      </c>
      <c r="E26" s="37">
        <v>2</v>
      </c>
      <c r="F26" s="76" t="s">
        <v>148</v>
      </c>
      <c r="G26" s="60" t="s">
        <v>6</v>
      </c>
      <c r="H26" s="76">
        <v>2</v>
      </c>
    </row>
    <row r="27" spans="1:8">
      <c r="A27" s="39"/>
      <c r="B27" s="19">
        <f t="shared" si="1"/>
        <v>7</v>
      </c>
      <c r="C27" s="20" t="s">
        <v>141</v>
      </c>
      <c r="D27" s="27" t="s">
        <v>8</v>
      </c>
      <c r="E27" s="37">
        <v>2</v>
      </c>
      <c r="F27" s="76" t="s">
        <v>142</v>
      </c>
      <c r="G27" s="60" t="s">
        <v>8</v>
      </c>
      <c r="H27" s="76">
        <v>2</v>
      </c>
    </row>
    <row r="28" spans="1:8">
      <c r="A28" s="39"/>
      <c r="B28" s="19">
        <f t="shared" si="1"/>
        <v>8</v>
      </c>
      <c r="C28" s="20" t="s">
        <v>177</v>
      </c>
      <c r="D28" s="27" t="s">
        <v>25</v>
      </c>
      <c r="E28" s="37">
        <v>2</v>
      </c>
      <c r="F28" s="76" t="s">
        <v>150</v>
      </c>
      <c r="G28" s="60" t="s">
        <v>25</v>
      </c>
      <c r="H28" s="76">
        <v>2</v>
      </c>
    </row>
    <row r="29" spans="1:8">
      <c r="A29" s="39"/>
      <c r="B29" s="19">
        <f t="shared" si="1"/>
        <v>9</v>
      </c>
      <c r="C29" s="20" t="s">
        <v>211</v>
      </c>
      <c r="D29" s="21" t="s">
        <v>198</v>
      </c>
      <c r="E29" s="37">
        <v>3</v>
      </c>
      <c r="F29" s="76" t="s">
        <v>48</v>
      </c>
      <c r="G29" s="60" t="s">
        <v>231</v>
      </c>
      <c r="H29" s="76">
        <v>2</v>
      </c>
    </row>
    <row r="30" spans="1:8">
      <c r="A30" s="39"/>
      <c r="B30" s="19">
        <f t="shared" si="1"/>
        <v>10</v>
      </c>
      <c r="C30" s="77" t="s">
        <v>212</v>
      </c>
      <c r="D30" s="28" t="s">
        <v>9</v>
      </c>
      <c r="E30" s="37">
        <v>1</v>
      </c>
      <c r="F30" s="76" t="s">
        <v>234</v>
      </c>
      <c r="G30" s="60" t="s">
        <v>9</v>
      </c>
      <c r="H30" s="76">
        <v>1</v>
      </c>
    </row>
    <row r="31" spans="1:8">
      <c r="A31" s="74"/>
      <c r="B31" s="23"/>
      <c r="C31" s="506" t="s">
        <v>101</v>
      </c>
      <c r="D31" s="507"/>
      <c r="E31" s="68">
        <f>SUM(E21:E30)</f>
        <v>20</v>
      </c>
      <c r="F31" s="506" t="s">
        <v>101</v>
      </c>
      <c r="G31" s="507"/>
      <c r="H31" s="51">
        <f>SUM(H21:H30)</f>
        <v>20</v>
      </c>
    </row>
    <row r="32" spans="1:8">
      <c r="A32" s="57" t="s">
        <v>104</v>
      </c>
      <c r="B32" s="19">
        <v>1</v>
      </c>
      <c r="C32" s="20" t="s">
        <v>176</v>
      </c>
      <c r="D32" s="27" t="s">
        <v>83</v>
      </c>
      <c r="E32" s="61">
        <v>2</v>
      </c>
      <c r="F32" s="76" t="s">
        <v>145</v>
      </c>
      <c r="G32" s="60" t="s">
        <v>246</v>
      </c>
      <c r="H32" s="76">
        <v>2</v>
      </c>
    </row>
    <row r="33" spans="1:8">
      <c r="B33" s="24">
        <f>B32+1</f>
        <v>2</v>
      </c>
      <c r="C33" s="20" t="s">
        <v>142</v>
      </c>
      <c r="D33" s="29" t="s">
        <v>75</v>
      </c>
      <c r="E33" s="62">
        <v>2</v>
      </c>
      <c r="F33" s="76" t="s">
        <v>235</v>
      </c>
      <c r="G33" s="60" t="s">
        <v>236</v>
      </c>
      <c r="H33" s="76">
        <v>3</v>
      </c>
    </row>
    <row r="34" spans="1:8">
      <c r="A34" s="39"/>
      <c r="B34" s="24">
        <f t="shared" ref="B34:B42" si="2">B33+1</f>
        <v>3</v>
      </c>
      <c r="C34" s="20" t="s">
        <v>143</v>
      </c>
      <c r="D34" s="30" t="s">
        <v>72</v>
      </c>
      <c r="E34" s="62">
        <v>2</v>
      </c>
      <c r="F34" s="76" t="s">
        <v>158</v>
      </c>
      <c r="G34" s="60" t="s">
        <v>237</v>
      </c>
      <c r="H34" s="76">
        <v>2</v>
      </c>
    </row>
    <row r="35" spans="1:8">
      <c r="A35" s="39"/>
      <c r="B35" s="24">
        <f t="shared" si="2"/>
        <v>4</v>
      </c>
      <c r="C35" s="20" t="s">
        <v>144</v>
      </c>
      <c r="D35" s="27" t="s">
        <v>11</v>
      </c>
      <c r="E35" s="62">
        <v>2</v>
      </c>
      <c r="F35" s="76" t="s">
        <v>157</v>
      </c>
      <c r="G35" s="60" t="s">
        <v>11</v>
      </c>
      <c r="H35" s="76">
        <v>2</v>
      </c>
    </row>
    <row r="36" spans="1:8">
      <c r="A36" s="39"/>
      <c r="B36" s="19">
        <f t="shared" si="2"/>
        <v>5</v>
      </c>
      <c r="C36" s="20" t="s">
        <v>145</v>
      </c>
      <c r="D36" s="27" t="s">
        <v>12</v>
      </c>
      <c r="E36" s="62">
        <v>2</v>
      </c>
      <c r="F36" s="76" t="s">
        <v>153</v>
      </c>
      <c r="G36" s="60" t="s">
        <v>12</v>
      </c>
      <c r="H36" s="76">
        <v>2</v>
      </c>
    </row>
    <row r="37" spans="1:8">
      <c r="A37" s="39"/>
      <c r="B37" s="19">
        <f t="shared" si="2"/>
        <v>6</v>
      </c>
      <c r="C37" s="20" t="s">
        <v>146</v>
      </c>
      <c r="D37" s="30" t="s">
        <v>7</v>
      </c>
      <c r="E37" s="62">
        <v>2</v>
      </c>
      <c r="F37" s="76" t="s">
        <v>146</v>
      </c>
      <c r="G37" s="60" t="s">
        <v>7</v>
      </c>
      <c r="H37" s="76">
        <v>2</v>
      </c>
    </row>
    <row r="38" spans="1:8">
      <c r="A38" s="39"/>
      <c r="B38" s="19">
        <f t="shared" si="2"/>
        <v>7</v>
      </c>
      <c r="C38" s="20" t="s">
        <v>147</v>
      </c>
      <c r="D38" s="27" t="s">
        <v>5</v>
      </c>
      <c r="E38" s="62">
        <v>2</v>
      </c>
      <c r="F38" s="76" t="s">
        <v>147</v>
      </c>
      <c r="G38" s="60" t="s">
        <v>5</v>
      </c>
      <c r="H38" s="76">
        <v>2</v>
      </c>
    </row>
    <row r="39" spans="1:8">
      <c r="A39" s="39"/>
      <c r="B39" s="19">
        <f t="shared" si="2"/>
        <v>8</v>
      </c>
      <c r="C39" s="20" t="s">
        <v>148</v>
      </c>
      <c r="D39" s="27" t="s">
        <v>56</v>
      </c>
      <c r="E39" s="62">
        <v>2</v>
      </c>
      <c r="F39" s="76" t="s">
        <v>239</v>
      </c>
      <c r="G39" s="60" t="s">
        <v>240</v>
      </c>
      <c r="H39" s="76">
        <v>2</v>
      </c>
    </row>
    <row r="40" spans="1:8">
      <c r="A40" s="39"/>
      <c r="B40" s="19">
        <f t="shared" si="2"/>
        <v>9</v>
      </c>
      <c r="C40" s="20" t="s">
        <v>149</v>
      </c>
      <c r="D40" s="30" t="s">
        <v>27</v>
      </c>
      <c r="E40" s="62">
        <v>2</v>
      </c>
      <c r="F40" s="76" t="s">
        <v>149</v>
      </c>
      <c r="G40" s="60" t="s">
        <v>27</v>
      </c>
      <c r="H40" s="76">
        <v>2</v>
      </c>
    </row>
    <row r="41" spans="1:8">
      <c r="A41" s="39"/>
      <c r="B41" s="19">
        <f t="shared" si="2"/>
        <v>10</v>
      </c>
      <c r="C41" s="20" t="s">
        <v>180</v>
      </c>
      <c r="D41" s="30" t="s">
        <v>29</v>
      </c>
      <c r="E41" s="62">
        <v>1</v>
      </c>
      <c r="F41" s="76" t="s">
        <v>241</v>
      </c>
      <c r="G41" s="60" t="s">
        <v>29</v>
      </c>
      <c r="H41" s="76">
        <v>1</v>
      </c>
    </row>
    <row r="42" spans="1:8">
      <c r="A42" s="39"/>
      <c r="B42" s="19">
        <f t="shared" si="2"/>
        <v>11</v>
      </c>
      <c r="C42" s="20" t="s">
        <v>179</v>
      </c>
      <c r="D42" s="27" t="s">
        <v>15</v>
      </c>
      <c r="E42" s="63">
        <v>1</v>
      </c>
      <c r="F42" s="76" t="s">
        <v>242</v>
      </c>
      <c r="G42" s="60" t="s">
        <v>15</v>
      </c>
      <c r="H42" s="76">
        <v>1</v>
      </c>
    </row>
    <row r="43" spans="1:8">
      <c r="A43" s="40"/>
      <c r="B43" s="23"/>
      <c r="C43" s="500" t="s">
        <v>115</v>
      </c>
      <c r="D43" s="501"/>
      <c r="E43" s="68">
        <f>SUM(E32:E42)</f>
        <v>20</v>
      </c>
      <c r="F43" s="500" t="s">
        <v>115</v>
      </c>
      <c r="G43" s="501"/>
      <c r="H43" s="51">
        <f>SUM(H32:H42)</f>
        <v>21</v>
      </c>
    </row>
    <row r="44" spans="1:8">
      <c r="A44" s="58" t="s">
        <v>105</v>
      </c>
      <c r="B44" s="19">
        <v>1</v>
      </c>
      <c r="C44" s="37" t="s">
        <v>204</v>
      </c>
      <c r="D44" s="21" t="s">
        <v>24</v>
      </c>
      <c r="E44" s="37">
        <v>2</v>
      </c>
      <c r="F44" s="76" t="s">
        <v>219</v>
      </c>
      <c r="G44" s="60" t="s">
        <v>24</v>
      </c>
      <c r="H44" s="76">
        <v>2</v>
      </c>
    </row>
    <row r="45" spans="1:8" ht="13.5" customHeight="1">
      <c r="A45" s="57"/>
      <c r="B45" s="19">
        <f>B44+1</f>
        <v>2</v>
      </c>
      <c r="C45" s="37" t="s">
        <v>207</v>
      </c>
      <c r="D45" s="27" t="s">
        <v>10</v>
      </c>
      <c r="E45" s="37">
        <v>2</v>
      </c>
      <c r="F45" s="76" t="s">
        <v>243</v>
      </c>
      <c r="G45" s="60" t="s">
        <v>10</v>
      </c>
      <c r="H45" s="76">
        <v>3</v>
      </c>
    </row>
    <row r="46" spans="1:8">
      <c r="A46" s="39"/>
      <c r="B46" s="19">
        <f t="shared" ref="B46:B53" si="3">B45+1</f>
        <v>3</v>
      </c>
      <c r="C46" s="20" t="s">
        <v>150</v>
      </c>
      <c r="D46" s="27" t="s">
        <v>87</v>
      </c>
      <c r="E46" s="37">
        <v>2</v>
      </c>
      <c r="F46" s="76" t="s">
        <v>155</v>
      </c>
      <c r="G46" s="60" t="s">
        <v>250</v>
      </c>
      <c r="H46" s="76">
        <v>2</v>
      </c>
    </row>
    <row r="47" spans="1:8">
      <c r="A47" s="39"/>
      <c r="B47" s="19">
        <f t="shared" si="3"/>
        <v>4</v>
      </c>
      <c r="C47" s="20" t="s">
        <v>151</v>
      </c>
      <c r="D47" s="27" t="s">
        <v>77</v>
      </c>
      <c r="E47" s="37">
        <v>2</v>
      </c>
      <c r="F47" s="76" t="s">
        <v>244</v>
      </c>
      <c r="G47" s="60" t="s">
        <v>245</v>
      </c>
      <c r="H47" s="76">
        <v>2</v>
      </c>
    </row>
    <row r="48" spans="1:8">
      <c r="A48" s="39"/>
      <c r="B48" s="19">
        <f t="shared" si="3"/>
        <v>5</v>
      </c>
      <c r="C48" s="20" t="s">
        <v>152</v>
      </c>
      <c r="D48" s="27" t="s">
        <v>26</v>
      </c>
      <c r="E48" s="37">
        <v>2</v>
      </c>
      <c r="F48" s="76" t="s">
        <v>152</v>
      </c>
      <c r="G48" s="60" t="s">
        <v>26</v>
      </c>
      <c r="H48" s="76">
        <v>2</v>
      </c>
    </row>
    <row r="49" spans="1:10">
      <c r="A49" s="39"/>
      <c r="B49" s="19">
        <f t="shared" si="3"/>
        <v>6</v>
      </c>
      <c r="C49" s="20" t="s">
        <v>153</v>
      </c>
      <c r="D49" s="27" t="s">
        <v>28</v>
      </c>
      <c r="E49" s="37">
        <v>2</v>
      </c>
      <c r="F49" s="76" t="s">
        <v>156</v>
      </c>
      <c r="G49" s="60" t="s">
        <v>28</v>
      </c>
      <c r="H49" s="76">
        <v>2</v>
      </c>
    </row>
    <row r="50" spans="1:10">
      <c r="A50" s="39"/>
      <c r="B50" s="19">
        <f t="shared" si="3"/>
        <v>7</v>
      </c>
      <c r="C50" s="20" t="s">
        <v>154</v>
      </c>
      <c r="D50" s="27" t="s">
        <v>76</v>
      </c>
      <c r="E50" s="37">
        <v>2</v>
      </c>
      <c r="F50" s="76" t="s">
        <v>143</v>
      </c>
      <c r="G50" s="60" t="s">
        <v>247</v>
      </c>
      <c r="H50" s="76">
        <v>2</v>
      </c>
    </row>
    <row r="51" spans="1:10">
      <c r="A51" s="39"/>
      <c r="B51" s="19">
        <f t="shared" si="3"/>
        <v>8</v>
      </c>
      <c r="C51" s="20" t="s">
        <v>155</v>
      </c>
      <c r="D51" s="27" t="s">
        <v>13</v>
      </c>
      <c r="E51" s="37">
        <v>2</v>
      </c>
      <c r="F51" s="76" t="s">
        <v>162</v>
      </c>
      <c r="G51" s="60" t="s">
        <v>13</v>
      </c>
      <c r="H51" s="76">
        <v>2</v>
      </c>
    </row>
    <row r="52" spans="1:10">
      <c r="A52" s="39"/>
      <c r="B52" s="19">
        <f t="shared" si="3"/>
        <v>9</v>
      </c>
      <c r="C52" s="20" t="s">
        <v>156</v>
      </c>
      <c r="D52" s="27" t="s">
        <v>62</v>
      </c>
      <c r="E52" s="37">
        <v>2</v>
      </c>
      <c r="F52" s="76" t="s">
        <v>159</v>
      </c>
      <c r="G52" s="60" t="s">
        <v>249</v>
      </c>
      <c r="H52" s="76">
        <v>2</v>
      </c>
    </row>
    <row r="53" spans="1:10">
      <c r="A53" s="39"/>
      <c r="B53" s="19">
        <f t="shared" si="3"/>
        <v>10</v>
      </c>
      <c r="C53" s="20" t="s">
        <v>208</v>
      </c>
      <c r="D53" s="30" t="s">
        <v>120</v>
      </c>
      <c r="E53" s="37">
        <v>1</v>
      </c>
      <c r="F53" s="76"/>
      <c r="G53" s="60"/>
      <c r="H53" s="76"/>
    </row>
    <row r="54" spans="1:10">
      <c r="A54" s="40"/>
      <c r="B54" s="23"/>
      <c r="C54" s="500" t="s">
        <v>114</v>
      </c>
      <c r="D54" s="501"/>
      <c r="E54" s="68">
        <f>SUM(E44:E53)</f>
        <v>19</v>
      </c>
      <c r="F54" s="500" t="s">
        <v>114</v>
      </c>
      <c r="G54" s="501"/>
      <c r="H54" s="51">
        <f>SUM(H44:H53)</f>
        <v>19</v>
      </c>
    </row>
    <row r="55" spans="1:10">
      <c r="A55" s="57" t="s">
        <v>106</v>
      </c>
      <c r="B55" s="19">
        <v>1</v>
      </c>
      <c r="C55" s="20" t="s">
        <v>157</v>
      </c>
      <c r="D55" s="27" t="s">
        <v>78</v>
      </c>
      <c r="E55" s="37">
        <v>2</v>
      </c>
      <c r="F55" s="76" t="s">
        <v>151</v>
      </c>
      <c r="G55" s="60" t="s">
        <v>251</v>
      </c>
      <c r="H55" s="76">
        <v>2</v>
      </c>
    </row>
    <row r="56" spans="1:10">
      <c r="A56" s="57"/>
      <c r="B56" s="19">
        <f>B55+1</f>
        <v>2</v>
      </c>
      <c r="C56" s="20" t="s">
        <v>158</v>
      </c>
      <c r="D56" s="27" t="s">
        <v>84</v>
      </c>
      <c r="E56" s="37">
        <v>2</v>
      </c>
      <c r="F56" s="76" t="s">
        <v>161</v>
      </c>
      <c r="G56" s="60" t="s">
        <v>248</v>
      </c>
      <c r="H56" s="76">
        <v>2</v>
      </c>
    </row>
    <row r="57" spans="1:10">
      <c r="A57" s="57"/>
      <c r="B57" s="19">
        <f t="shared" ref="B57:B62" si="4">B56+1</f>
        <v>3</v>
      </c>
      <c r="C57" s="20" t="s">
        <v>159</v>
      </c>
      <c r="D57" s="27" t="s">
        <v>54</v>
      </c>
      <c r="E57" s="37">
        <v>2</v>
      </c>
      <c r="F57" s="76" t="s">
        <v>266</v>
      </c>
      <c r="G57" s="60" t="s">
        <v>54</v>
      </c>
      <c r="H57" s="76">
        <v>2</v>
      </c>
    </row>
    <row r="58" spans="1:10">
      <c r="A58" s="39"/>
      <c r="B58" s="19">
        <f t="shared" si="4"/>
        <v>4</v>
      </c>
      <c r="C58" s="20" t="s">
        <v>160</v>
      </c>
      <c r="D58" s="27" t="s">
        <v>32</v>
      </c>
      <c r="E58" s="37">
        <v>2</v>
      </c>
      <c r="F58" s="76" t="s">
        <v>168</v>
      </c>
      <c r="G58" s="60" t="s">
        <v>32</v>
      </c>
      <c r="H58" s="76">
        <v>2</v>
      </c>
    </row>
    <row r="59" spans="1:10">
      <c r="A59" s="39"/>
      <c r="B59" s="19">
        <f t="shared" si="4"/>
        <v>5</v>
      </c>
      <c r="C59" s="20" t="s">
        <v>161</v>
      </c>
      <c r="D59" s="27" t="s">
        <v>57</v>
      </c>
      <c r="E59" s="37">
        <v>2</v>
      </c>
      <c r="F59" s="76" t="s">
        <v>154</v>
      </c>
      <c r="G59" s="60" t="s">
        <v>253</v>
      </c>
      <c r="H59" s="76">
        <v>2</v>
      </c>
    </row>
    <row r="60" spans="1:10">
      <c r="A60" s="39"/>
      <c r="B60" s="19">
        <f t="shared" si="4"/>
        <v>6</v>
      </c>
      <c r="C60" s="20" t="s">
        <v>162</v>
      </c>
      <c r="D60" s="27" t="s">
        <v>60</v>
      </c>
      <c r="E60" s="37">
        <v>2</v>
      </c>
      <c r="F60" s="76" t="s">
        <v>55</v>
      </c>
      <c r="G60" s="60" t="s">
        <v>255</v>
      </c>
      <c r="H60" s="76">
        <v>2</v>
      </c>
      <c r="I60" s="27"/>
      <c r="J60" s="60"/>
    </row>
    <row r="61" spans="1:10">
      <c r="A61" s="39"/>
      <c r="B61" s="19">
        <f t="shared" si="4"/>
        <v>7</v>
      </c>
      <c r="C61" s="20" t="s">
        <v>181</v>
      </c>
      <c r="D61" s="27" t="s">
        <v>81</v>
      </c>
      <c r="E61" s="37">
        <v>2</v>
      </c>
      <c r="F61" s="76" t="s">
        <v>256</v>
      </c>
      <c r="G61" s="60" t="s">
        <v>257</v>
      </c>
      <c r="H61" s="76">
        <v>2</v>
      </c>
    </row>
    <row r="62" spans="1:10">
      <c r="A62" s="39"/>
      <c r="B62" s="19">
        <f t="shared" si="4"/>
        <v>8</v>
      </c>
      <c r="C62" s="20" t="s">
        <v>195</v>
      </c>
      <c r="D62" s="30" t="s">
        <v>30</v>
      </c>
      <c r="E62" s="37">
        <v>1</v>
      </c>
      <c r="F62" s="76" t="s">
        <v>258</v>
      </c>
      <c r="G62" s="60" t="s">
        <v>30</v>
      </c>
      <c r="H62" s="76">
        <v>1</v>
      </c>
    </row>
    <row r="63" spans="1:10">
      <c r="A63" s="39"/>
      <c r="B63" s="531">
        <f>B62+1</f>
        <v>9</v>
      </c>
      <c r="C63" s="97" t="s">
        <v>190</v>
      </c>
      <c r="D63" s="27" t="s">
        <v>14</v>
      </c>
      <c r="E63" s="534">
        <v>2</v>
      </c>
      <c r="F63" s="76" t="s">
        <v>259</v>
      </c>
      <c r="G63" s="60" t="s">
        <v>14</v>
      </c>
      <c r="H63" s="76">
        <v>1</v>
      </c>
    </row>
    <row r="64" spans="1:10">
      <c r="A64" s="39"/>
      <c r="B64" s="532"/>
      <c r="C64" s="97" t="s">
        <v>191</v>
      </c>
      <c r="D64" s="27" t="s">
        <v>80</v>
      </c>
      <c r="E64" s="535"/>
      <c r="F64" s="76" t="s">
        <v>260</v>
      </c>
      <c r="G64" s="60" t="s">
        <v>261</v>
      </c>
      <c r="H64" s="76" t="s">
        <v>262</v>
      </c>
    </row>
    <row r="65" spans="1:8">
      <c r="A65" s="39"/>
      <c r="B65" s="533"/>
      <c r="C65" s="97" t="s">
        <v>197</v>
      </c>
      <c r="D65" s="27" t="s">
        <v>94</v>
      </c>
      <c r="E65" s="536"/>
      <c r="F65" s="76" t="s">
        <v>263</v>
      </c>
      <c r="G65" s="60" t="s">
        <v>264</v>
      </c>
      <c r="H65" s="76" t="s">
        <v>262</v>
      </c>
    </row>
    <row r="66" spans="1:8">
      <c r="A66" s="39"/>
      <c r="B66" s="19">
        <f>B63+1</f>
        <v>10</v>
      </c>
      <c r="C66" s="20" t="s">
        <v>187</v>
      </c>
      <c r="D66" s="27" t="s">
        <v>126</v>
      </c>
      <c r="E66" s="37">
        <v>2</v>
      </c>
      <c r="F66" s="64"/>
      <c r="G66" s="64"/>
      <c r="H66" s="37"/>
    </row>
    <row r="67" spans="1:8">
      <c r="A67" s="50"/>
      <c r="B67" s="23"/>
      <c r="C67" s="500" t="s">
        <v>113</v>
      </c>
      <c r="D67" s="501"/>
      <c r="E67" s="68">
        <f>SUM(E55:E66)</f>
        <v>19</v>
      </c>
      <c r="F67" s="500" t="s">
        <v>113</v>
      </c>
      <c r="G67" s="501"/>
      <c r="H67" s="51">
        <f>SUM(H55:H66)</f>
        <v>16</v>
      </c>
    </row>
    <row r="68" spans="1:8">
      <c r="A68" s="58" t="s">
        <v>107</v>
      </c>
      <c r="B68" s="19">
        <v>1</v>
      </c>
      <c r="C68" s="20" t="s">
        <v>163</v>
      </c>
      <c r="D68" s="27" t="s">
        <v>85</v>
      </c>
      <c r="E68" s="37">
        <v>2</v>
      </c>
      <c r="F68" s="76" t="s">
        <v>164</v>
      </c>
      <c r="G68" s="60" t="s">
        <v>252</v>
      </c>
      <c r="H68" s="76">
        <v>2</v>
      </c>
    </row>
    <row r="69" spans="1:8">
      <c r="A69" s="39"/>
      <c r="B69" s="19">
        <f>B68+1</f>
        <v>2</v>
      </c>
      <c r="C69" s="20" t="s">
        <v>164</v>
      </c>
      <c r="D69" s="27" t="s">
        <v>61</v>
      </c>
      <c r="E69" s="37">
        <v>2</v>
      </c>
      <c r="F69" s="76" t="s">
        <v>267</v>
      </c>
      <c r="G69" s="60" t="s">
        <v>268</v>
      </c>
      <c r="H69" s="76">
        <v>2</v>
      </c>
    </row>
    <row r="70" spans="1:8">
      <c r="A70" s="39"/>
      <c r="B70" s="19">
        <f t="shared" ref="B70:B75" si="5">B69+1</f>
        <v>3</v>
      </c>
      <c r="C70" s="20" t="s">
        <v>165</v>
      </c>
      <c r="D70" s="27" t="s">
        <v>16</v>
      </c>
      <c r="E70" s="37">
        <v>2</v>
      </c>
      <c r="F70" s="76" t="s">
        <v>269</v>
      </c>
      <c r="G70" s="60" t="s">
        <v>16</v>
      </c>
      <c r="H70" s="76">
        <v>2</v>
      </c>
    </row>
    <row r="71" spans="1:8">
      <c r="A71" s="39"/>
      <c r="B71" s="19">
        <f t="shared" si="5"/>
        <v>4</v>
      </c>
      <c r="C71" s="20" t="s">
        <v>166</v>
      </c>
      <c r="D71" s="27" t="s">
        <v>39</v>
      </c>
      <c r="E71" s="37">
        <v>2</v>
      </c>
      <c r="F71" s="76" t="s">
        <v>166</v>
      </c>
      <c r="G71" s="60" t="s">
        <v>39</v>
      </c>
      <c r="H71" s="76">
        <v>2</v>
      </c>
    </row>
    <row r="72" spans="1:8">
      <c r="A72" s="39"/>
      <c r="B72" s="19">
        <f t="shared" si="5"/>
        <v>5</v>
      </c>
      <c r="C72" s="20" t="s">
        <v>167</v>
      </c>
      <c r="D72" s="27" t="s">
        <v>31</v>
      </c>
      <c r="E72" s="37">
        <v>2</v>
      </c>
      <c r="F72" s="76" t="s">
        <v>165</v>
      </c>
      <c r="G72" s="60" t="s">
        <v>31</v>
      </c>
      <c r="H72" s="76">
        <v>2</v>
      </c>
    </row>
    <row r="73" spans="1:8">
      <c r="A73" s="39"/>
      <c r="B73" s="19">
        <f t="shared" si="5"/>
        <v>6</v>
      </c>
      <c r="C73" s="20" t="s">
        <v>182</v>
      </c>
      <c r="D73" s="27" t="s">
        <v>88</v>
      </c>
      <c r="E73" s="37">
        <v>2</v>
      </c>
      <c r="F73" s="76" t="s">
        <v>254</v>
      </c>
      <c r="G73" s="60" t="s">
        <v>270</v>
      </c>
      <c r="H73" s="76">
        <v>2</v>
      </c>
    </row>
    <row r="74" spans="1:8">
      <c r="A74" s="39"/>
      <c r="B74" s="19">
        <f t="shared" si="5"/>
        <v>7</v>
      </c>
      <c r="C74" s="20" t="s">
        <v>183</v>
      </c>
      <c r="D74" s="27" t="s">
        <v>40</v>
      </c>
      <c r="E74" s="37">
        <v>2</v>
      </c>
      <c r="F74" s="76" t="s">
        <v>271</v>
      </c>
      <c r="G74" s="60" t="s">
        <v>40</v>
      </c>
      <c r="H74" s="76">
        <v>2</v>
      </c>
    </row>
    <row r="75" spans="1:8">
      <c r="A75" s="39"/>
      <c r="B75" s="531">
        <f t="shared" si="5"/>
        <v>8</v>
      </c>
      <c r="C75" s="97" t="s">
        <v>41</v>
      </c>
      <c r="D75" s="27" t="s">
        <v>59</v>
      </c>
      <c r="E75" s="534">
        <v>2</v>
      </c>
      <c r="F75" s="76" t="s">
        <v>41</v>
      </c>
      <c r="G75" s="60" t="s">
        <v>272</v>
      </c>
      <c r="H75" s="508">
        <v>2</v>
      </c>
    </row>
    <row r="76" spans="1:8">
      <c r="A76" s="39"/>
      <c r="B76" s="532"/>
      <c r="C76" s="97" t="s">
        <v>44</v>
      </c>
      <c r="D76" s="27" t="s">
        <v>34</v>
      </c>
      <c r="E76" s="535"/>
      <c r="F76" s="76" t="s">
        <v>44</v>
      </c>
      <c r="G76" s="60" t="s">
        <v>34</v>
      </c>
      <c r="H76" s="509"/>
    </row>
    <row r="77" spans="1:8">
      <c r="A77" s="39"/>
      <c r="B77" s="533"/>
      <c r="C77" s="97" t="s">
        <v>47</v>
      </c>
      <c r="D77" s="27" t="s">
        <v>89</v>
      </c>
      <c r="E77" s="536"/>
      <c r="F77" s="76" t="s">
        <v>160</v>
      </c>
      <c r="G77" s="60" t="s">
        <v>273</v>
      </c>
      <c r="H77" s="510"/>
    </row>
    <row r="78" spans="1:8">
      <c r="A78" s="39"/>
      <c r="B78" s="531">
        <f>B75+1</f>
        <v>9</v>
      </c>
      <c r="C78" s="97" t="s">
        <v>42</v>
      </c>
      <c r="D78" s="27" t="s">
        <v>119</v>
      </c>
      <c r="E78" s="534">
        <v>2</v>
      </c>
      <c r="F78" s="76" t="s">
        <v>42</v>
      </c>
      <c r="G78" s="60" t="s">
        <v>282</v>
      </c>
      <c r="H78" s="508">
        <v>2</v>
      </c>
    </row>
    <row r="79" spans="1:8">
      <c r="A79" s="39"/>
      <c r="B79" s="532"/>
      <c r="C79" s="97" t="s">
        <v>45</v>
      </c>
      <c r="D79" s="27" t="s">
        <v>58</v>
      </c>
      <c r="E79" s="535"/>
      <c r="F79" s="76" t="s">
        <v>45</v>
      </c>
      <c r="G79" s="60" t="s">
        <v>275</v>
      </c>
      <c r="H79" s="509"/>
    </row>
    <row r="80" spans="1:8">
      <c r="A80" s="39"/>
      <c r="B80" s="533"/>
      <c r="C80" s="97" t="s">
        <v>48</v>
      </c>
      <c r="D80" s="27" t="s">
        <v>91</v>
      </c>
      <c r="E80" s="536"/>
      <c r="F80" s="76" t="s">
        <v>47</v>
      </c>
      <c r="G80" s="60" t="s">
        <v>276</v>
      </c>
      <c r="H80" s="510"/>
    </row>
    <row r="81" spans="1:8">
      <c r="A81" s="39"/>
      <c r="B81" s="540">
        <f>B78+1</f>
        <v>10</v>
      </c>
      <c r="C81" s="97" t="s">
        <v>43</v>
      </c>
      <c r="D81" s="27" t="s">
        <v>33</v>
      </c>
      <c r="E81" s="534">
        <v>2</v>
      </c>
      <c r="F81" s="76" t="s">
        <v>43</v>
      </c>
      <c r="G81" s="60" t="s">
        <v>277</v>
      </c>
      <c r="H81" s="508">
        <v>2</v>
      </c>
    </row>
    <row r="82" spans="1:8">
      <c r="A82" s="39"/>
      <c r="B82" s="541"/>
      <c r="C82" s="97" t="s">
        <v>46</v>
      </c>
      <c r="D82" s="27" t="s">
        <v>98</v>
      </c>
      <c r="E82" s="535"/>
      <c r="F82" s="76" t="s">
        <v>46</v>
      </c>
      <c r="G82" s="60" t="s">
        <v>278</v>
      </c>
      <c r="H82" s="509"/>
    </row>
    <row r="83" spans="1:8">
      <c r="A83" s="39"/>
      <c r="B83" s="542"/>
      <c r="C83" s="97" t="s">
        <v>49</v>
      </c>
      <c r="D83" s="27" t="s">
        <v>36</v>
      </c>
      <c r="E83" s="543"/>
      <c r="F83" s="76" t="s">
        <v>49</v>
      </c>
      <c r="G83" s="60" t="s">
        <v>36</v>
      </c>
      <c r="H83" s="523"/>
    </row>
    <row r="84" spans="1:8">
      <c r="A84" s="50"/>
      <c r="B84" s="23"/>
      <c r="C84" s="500" t="s">
        <v>112</v>
      </c>
      <c r="D84" s="501"/>
      <c r="E84" s="68">
        <f>SUM(E68:E83)</f>
        <v>20</v>
      </c>
      <c r="F84" s="500" t="s">
        <v>112</v>
      </c>
      <c r="G84" s="501"/>
      <c r="H84" s="51">
        <f>SUM(H68:H83)</f>
        <v>20</v>
      </c>
    </row>
    <row r="85" spans="1:8">
      <c r="A85" s="56" t="s">
        <v>108</v>
      </c>
      <c r="B85" s="24">
        <v>1</v>
      </c>
      <c r="C85" s="42" t="s">
        <v>186</v>
      </c>
      <c r="D85" s="35" t="s">
        <v>86</v>
      </c>
      <c r="E85" s="37">
        <v>3</v>
      </c>
      <c r="F85" s="76" t="s">
        <v>163</v>
      </c>
      <c r="G85" s="60" t="s">
        <v>279</v>
      </c>
      <c r="H85" s="76">
        <v>2</v>
      </c>
    </row>
    <row r="86" spans="1:8">
      <c r="A86" s="39"/>
      <c r="B86" s="24">
        <f>B85+1</f>
        <v>2</v>
      </c>
      <c r="C86" s="43" t="s">
        <v>192</v>
      </c>
      <c r="D86" s="41" t="s">
        <v>209</v>
      </c>
      <c r="E86" s="37">
        <v>1</v>
      </c>
      <c r="F86" s="76" t="s">
        <v>302</v>
      </c>
      <c r="G86" s="60" t="s">
        <v>302</v>
      </c>
      <c r="H86" s="76"/>
    </row>
    <row r="87" spans="1:8">
      <c r="A87" s="39"/>
      <c r="B87" s="24">
        <f>B86+1</f>
        <v>3</v>
      </c>
      <c r="C87" s="43" t="s">
        <v>168</v>
      </c>
      <c r="D87" s="33" t="s">
        <v>90</v>
      </c>
      <c r="E87" s="37">
        <v>2</v>
      </c>
      <c r="F87" s="76" t="s">
        <v>280</v>
      </c>
      <c r="G87" s="60" t="s">
        <v>281</v>
      </c>
      <c r="H87" s="76">
        <v>2</v>
      </c>
    </row>
    <row r="88" spans="1:8">
      <c r="A88" s="39"/>
      <c r="B88" s="531">
        <f>B87+1</f>
        <v>4</v>
      </c>
      <c r="C88" s="97" t="s">
        <v>124</v>
      </c>
      <c r="D88" s="27" t="s">
        <v>97</v>
      </c>
      <c r="E88" s="534">
        <v>2</v>
      </c>
      <c r="F88" s="76" t="s">
        <v>124</v>
      </c>
      <c r="G88" s="60" t="s">
        <v>274</v>
      </c>
      <c r="H88" s="76">
        <v>2</v>
      </c>
    </row>
    <row r="89" spans="1:8">
      <c r="A89" s="39"/>
      <c r="B89" s="532"/>
      <c r="C89" s="97" t="s">
        <v>130</v>
      </c>
      <c r="D89" s="27" t="s">
        <v>35</v>
      </c>
      <c r="E89" s="535"/>
      <c r="F89" s="76" t="s">
        <v>130</v>
      </c>
      <c r="G89" s="60" t="s">
        <v>283</v>
      </c>
      <c r="H89" s="76">
        <v>2</v>
      </c>
    </row>
    <row r="90" spans="1:8">
      <c r="A90" s="39"/>
      <c r="B90" s="533"/>
      <c r="C90" s="97" t="s">
        <v>127</v>
      </c>
      <c r="D90" s="27" t="s">
        <v>117</v>
      </c>
      <c r="E90" s="536"/>
      <c r="F90" s="76" t="s">
        <v>127</v>
      </c>
      <c r="G90" s="60" t="s">
        <v>284</v>
      </c>
      <c r="H90" s="76">
        <v>2</v>
      </c>
    </row>
    <row r="91" spans="1:8">
      <c r="A91" s="39"/>
      <c r="B91" s="531">
        <f>B88+1</f>
        <v>5</v>
      </c>
      <c r="C91" s="97" t="s">
        <v>125</v>
      </c>
      <c r="D91" s="27" t="s">
        <v>18</v>
      </c>
      <c r="E91" s="534">
        <v>2</v>
      </c>
      <c r="F91" s="76" t="s">
        <v>125</v>
      </c>
      <c r="G91" s="60" t="s">
        <v>18</v>
      </c>
      <c r="H91" s="76">
        <v>2</v>
      </c>
    </row>
    <row r="92" spans="1:8">
      <c r="A92" s="39"/>
      <c r="B92" s="532"/>
      <c r="C92" s="97" t="s">
        <v>131</v>
      </c>
      <c r="D92" s="27" t="s">
        <v>21</v>
      </c>
      <c r="E92" s="535"/>
      <c r="F92" s="76" t="s">
        <v>131</v>
      </c>
      <c r="G92" s="60" t="s">
        <v>285</v>
      </c>
      <c r="H92" s="76">
        <v>2</v>
      </c>
    </row>
    <row r="93" spans="1:8">
      <c r="A93" s="39"/>
      <c r="B93" s="533"/>
      <c r="C93" s="97" t="s">
        <v>128</v>
      </c>
      <c r="D93" s="27" t="s">
        <v>122</v>
      </c>
      <c r="E93" s="536"/>
      <c r="F93" s="76" t="s">
        <v>128</v>
      </c>
      <c r="G93" s="60" t="s">
        <v>286</v>
      </c>
      <c r="H93" s="76">
        <v>2</v>
      </c>
    </row>
    <row r="94" spans="1:8">
      <c r="A94" s="39"/>
      <c r="B94" s="531">
        <f>B91+1</f>
        <v>6</v>
      </c>
      <c r="C94" s="97" t="s">
        <v>193</v>
      </c>
      <c r="D94" s="27" t="s">
        <v>93</v>
      </c>
      <c r="E94" s="537">
        <v>2</v>
      </c>
      <c r="F94" s="508" t="s">
        <v>287</v>
      </c>
      <c r="G94" s="513" t="s">
        <v>288</v>
      </c>
      <c r="H94" s="508">
        <v>3</v>
      </c>
    </row>
    <row r="95" spans="1:8">
      <c r="A95" s="39"/>
      <c r="B95" s="532"/>
      <c r="C95" s="97" t="s">
        <v>194</v>
      </c>
      <c r="D95" s="27" t="s">
        <v>96</v>
      </c>
      <c r="E95" s="538"/>
      <c r="F95" s="509"/>
      <c r="G95" s="514"/>
      <c r="H95" s="509"/>
    </row>
    <row r="96" spans="1:8">
      <c r="A96" s="39"/>
      <c r="B96" s="533"/>
      <c r="C96" s="97" t="s">
        <v>196</v>
      </c>
      <c r="D96" s="27" t="s">
        <v>92</v>
      </c>
      <c r="E96" s="539"/>
      <c r="F96" s="510"/>
      <c r="G96" s="515"/>
      <c r="H96" s="510"/>
    </row>
    <row r="97" spans="1:8">
      <c r="A97" s="39"/>
      <c r="B97" s="19">
        <f>B94+1</f>
        <v>7</v>
      </c>
      <c r="C97" s="46" t="s">
        <v>188</v>
      </c>
      <c r="D97" s="33" t="s">
        <v>123</v>
      </c>
      <c r="E97" s="37">
        <v>6</v>
      </c>
      <c r="F97" s="64"/>
      <c r="G97" s="64"/>
      <c r="H97" s="37"/>
    </row>
    <row r="98" spans="1:8">
      <c r="A98" s="40"/>
      <c r="B98" s="23"/>
      <c r="C98" s="500" t="s">
        <v>111</v>
      </c>
      <c r="D98" s="501"/>
      <c r="E98" s="68">
        <f>SUM(E85:E97)</f>
        <v>18</v>
      </c>
      <c r="F98" s="500" t="s">
        <v>111</v>
      </c>
      <c r="G98" s="501"/>
      <c r="H98" s="51">
        <f>SUM(H85:H97)</f>
        <v>19</v>
      </c>
    </row>
    <row r="99" spans="1:8">
      <c r="A99" s="58" t="s">
        <v>109</v>
      </c>
      <c r="B99" s="31">
        <v>1</v>
      </c>
      <c r="C99" s="42" t="s">
        <v>184</v>
      </c>
      <c r="D99" s="34" t="s">
        <v>118</v>
      </c>
      <c r="E99" s="37">
        <v>3</v>
      </c>
      <c r="F99" s="76" t="s">
        <v>289</v>
      </c>
      <c r="G99" s="60" t="s">
        <v>290</v>
      </c>
      <c r="H99" s="76">
        <v>3</v>
      </c>
    </row>
    <row r="100" spans="1:8">
      <c r="A100" s="39"/>
      <c r="B100" s="32">
        <f>B99+1</f>
        <v>2</v>
      </c>
      <c r="C100" s="43" t="s">
        <v>185</v>
      </c>
      <c r="D100" s="35" t="s">
        <v>206</v>
      </c>
      <c r="E100" s="37">
        <v>4</v>
      </c>
      <c r="F100" s="76" t="s">
        <v>291</v>
      </c>
      <c r="G100" s="60" t="s">
        <v>292</v>
      </c>
      <c r="H100" s="76">
        <v>4</v>
      </c>
    </row>
    <row r="101" spans="1:8">
      <c r="A101" s="39"/>
      <c r="B101" s="32">
        <f>B100+1</f>
        <v>3</v>
      </c>
      <c r="C101" s="44" t="s">
        <v>189</v>
      </c>
      <c r="D101" s="33" t="s">
        <v>123</v>
      </c>
      <c r="E101" s="37">
        <v>2</v>
      </c>
      <c r="F101" s="76"/>
      <c r="G101" s="60"/>
      <c r="H101" s="76"/>
    </row>
    <row r="102" spans="1:8" ht="13.5" thickBot="1">
      <c r="A102" s="59"/>
      <c r="B102" s="23"/>
      <c r="C102" s="500" t="s">
        <v>110</v>
      </c>
      <c r="D102" s="501"/>
      <c r="E102" s="70">
        <f>SUM(E99:E101)</f>
        <v>9</v>
      </c>
      <c r="F102" s="502" t="s">
        <v>110</v>
      </c>
      <c r="G102" s="503"/>
      <c r="H102" s="52">
        <f>SUM(H99:H101)</f>
        <v>7</v>
      </c>
    </row>
    <row r="103" spans="1:8" ht="17.25" thickTop="1" thickBot="1">
      <c r="A103" s="524" t="s">
        <v>100</v>
      </c>
      <c r="B103" s="504"/>
      <c r="C103" s="504"/>
      <c r="D103" s="505"/>
      <c r="E103" s="71">
        <f>E102+E98+E84+E67+E54+E43+E31+E20</f>
        <v>145</v>
      </c>
      <c r="F103" s="504" t="s">
        <v>100</v>
      </c>
      <c r="G103" s="505"/>
      <c r="H103" s="53">
        <f>H102+H98+H84+H67+H54+H43+H31+H20</f>
        <v>146</v>
      </c>
    </row>
    <row r="104" spans="1:8" ht="19.5" thickTop="1">
      <c r="A104" s="3"/>
      <c r="B104" s="3" t="s">
        <v>203</v>
      </c>
      <c r="C104" s="3"/>
      <c r="D104" s="13"/>
      <c r="E104" s="11"/>
      <c r="F104" s="65"/>
      <c r="G104" s="4"/>
      <c r="H104" s="11"/>
    </row>
    <row r="105" spans="1:8" ht="18.75">
      <c r="A105" s="3"/>
      <c r="B105" s="3"/>
      <c r="C105" s="3"/>
      <c r="D105" s="13"/>
      <c r="E105" s="11"/>
      <c r="F105" s="65"/>
      <c r="G105" s="4"/>
      <c r="H105" s="11"/>
    </row>
    <row r="106" spans="1:8" ht="18.75">
      <c r="A106" s="3"/>
      <c r="B106" s="14" t="s">
        <v>79</v>
      </c>
      <c r="C106" s="3"/>
      <c r="D106" s="5"/>
      <c r="E106" s="4"/>
      <c r="F106" s="65"/>
      <c r="G106" s="4"/>
      <c r="H106" s="4"/>
    </row>
    <row r="107" spans="1:8" ht="15.75">
      <c r="B107" s="12" t="s">
        <v>129</v>
      </c>
      <c r="F107" s="66"/>
    </row>
    <row r="108" spans="1:8">
      <c r="A108" s="15"/>
      <c r="B108" s="525" t="s">
        <v>95</v>
      </c>
      <c r="C108" s="527" t="s">
        <v>0</v>
      </c>
      <c r="D108" s="529" t="s">
        <v>1</v>
      </c>
      <c r="E108" s="511" t="s">
        <v>2</v>
      </c>
      <c r="F108" s="516" t="s">
        <v>0</v>
      </c>
      <c r="G108" s="518" t="s">
        <v>199</v>
      </c>
      <c r="H108" s="511" t="s">
        <v>2</v>
      </c>
    </row>
    <row r="109" spans="1:8">
      <c r="A109" s="15"/>
      <c r="B109" s="526"/>
      <c r="C109" s="528"/>
      <c r="D109" s="530"/>
      <c r="E109" s="512"/>
      <c r="F109" s="517"/>
      <c r="G109" s="519"/>
      <c r="H109" s="512"/>
    </row>
    <row r="110" spans="1:8">
      <c r="B110" s="120">
        <v>1</v>
      </c>
      <c r="C110" s="121" t="s">
        <v>50</v>
      </c>
      <c r="D110" s="122" t="s">
        <v>201</v>
      </c>
      <c r="E110" s="123">
        <v>2</v>
      </c>
      <c r="F110" s="131" t="s">
        <v>293</v>
      </c>
      <c r="G110" s="122" t="s">
        <v>294</v>
      </c>
      <c r="H110" s="76">
        <v>2</v>
      </c>
    </row>
    <row r="111" spans="1:8">
      <c r="B111" s="124">
        <f>B110+1</f>
        <v>2</v>
      </c>
      <c r="C111" s="125" t="s">
        <v>51</v>
      </c>
      <c r="D111" s="126" t="s">
        <v>200</v>
      </c>
      <c r="E111" s="127">
        <v>2</v>
      </c>
      <c r="F111" s="132" t="s">
        <v>295</v>
      </c>
      <c r="G111" s="126" t="s">
        <v>296</v>
      </c>
      <c r="H111" s="76">
        <v>2</v>
      </c>
    </row>
    <row r="112" spans="1:8">
      <c r="B112" s="124">
        <f t="shared" ref="B112:B118" si="6">B111+1</f>
        <v>3</v>
      </c>
      <c r="C112" s="125" t="s">
        <v>52</v>
      </c>
      <c r="D112" s="126" t="s">
        <v>37</v>
      </c>
      <c r="E112" s="127">
        <v>2</v>
      </c>
      <c r="F112" s="132" t="s">
        <v>297</v>
      </c>
      <c r="G112" s="126" t="s">
        <v>298</v>
      </c>
      <c r="H112" s="76">
        <v>2</v>
      </c>
    </row>
    <row r="113" spans="2:8">
      <c r="B113" s="124">
        <f t="shared" si="6"/>
        <v>4</v>
      </c>
      <c r="C113" s="128" t="s">
        <v>132</v>
      </c>
      <c r="D113" s="126" t="s">
        <v>17</v>
      </c>
      <c r="E113" s="127">
        <v>2</v>
      </c>
      <c r="F113" s="132" t="s">
        <v>167</v>
      </c>
      <c r="G113" s="126" t="s">
        <v>17</v>
      </c>
      <c r="H113" s="76">
        <v>2</v>
      </c>
    </row>
    <row r="114" spans="2:8">
      <c r="B114" s="124">
        <f t="shared" si="6"/>
        <v>5</v>
      </c>
      <c r="C114" s="128" t="s">
        <v>133</v>
      </c>
      <c r="D114" s="126" t="s">
        <v>19</v>
      </c>
      <c r="E114" s="127">
        <v>2</v>
      </c>
      <c r="F114" s="132" t="s">
        <v>50</v>
      </c>
      <c r="G114" s="126" t="s">
        <v>299</v>
      </c>
      <c r="H114" s="76">
        <v>2</v>
      </c>
    </row>
    <row r="115" spans="2:8">
      <c r="B115" s="124">
        <f t="shared" si="6"/>
        <v>6</v>
      </c>
      <c r="C115" s="128" t="s">
        <v>134</v>
      </c>
      <c r="D115" s="126" t="s">
        <v>20</v>
      </c>
      <c r="E115" s="127">
        <v>2</v>
      </c>
      <c r="F115" s="132" t="s">
        <v>52</v>
      </c>
      <c r="G115" s="126" t="s">
        <v>300</v>
      </c>
      <c r="H115" s="76">
        <v>2</v>
      </c>
    </row>
    <row r="116" spans="2:8">
      <c r="B116" s="124">
        <f t="shared" si="6"/>
        <v>7</v>
      </c>
      <c r="C116" s="129" t="s">
        <v>53</v>
      </c>
      <c r="D116" s="126" t="s">
        <v>22</v>
      </c>
      <c r="E116" s="127">
        <v>2</v>
      </c>
      <c r="F116" s="132" t="s">
        <v>51</v>
      </c>
      <c r="G116" s="126" t="s">
        <v>301</v>
      </c>
      <c r="H116" s="76">
        <v>2</v>
      </c>
    </row>
    <row r="117" spans="2:8">
      <c r="B117" s="124">
        <f t="shared" si="6"/>
        <v>8</v>
      </c>
      <c r="C117" s="129" t="s">
        <v>55</v>
      </c>
      <c r="D117" s="126" t="s">
        <v>38</v>
      </c>
      <c r="E117" s="127">
        <v>2</v>
      </c>
      <c r="F117" s="132" t="s">
        <v>53</v>
      </c>
      <c r="G117" s="126" t="s">
        <v>38</v>
      </c>
      <c r="H117" s="76">
        <v>2</v>
      </c>
    </row>
    <row r="118" spans="2:8">
      <c r="B118" s="124">
        <f t="shared" si="6"/>
        <v>9</v>
      </c>
      <c r="C118" s="129" t="s">
        <v>135</v>
      </c>
      <c r="D118" s="126" t="s">
        <v>116</v>
      </c>
      <c r="E118" s="127">
        <v>2</v>
      </c>
      <c r="F118" s="132" t="s">
        <v>302</v>
      </c>
      <c r="G118" s="126" t="s">
        <v>302</v>
      </c>
      <c r="H118" s="76" t="s">
        <v>302</v>
      </c>
    </row>
    <row r="119" spans="2:8">
      <c r="B119" s="520" t="s">
        <v>82</v>
      </c>
      <c r="C119" s="520"/>
      <c r="D119" s="520"/>
      <c r="E119" s="48">
        <f>SUM(E110:E118)</f>
        <v>18</v>
      </c>
      <c r="F119" s="49"/>
      <c r="G119" s="49"/>
      <c r="H119" s="48">
        <f>SUM(H110:H118)</f>
        <v>16</v>
      </c>
    </row>
  </sheetData>
  <mergeCells count="55">
    <mergeCell ref="E63:E65"/>
    <mergeCell ref="A7:G7"/>
    <mergeCell ref="A9:A10"/>
    <mergeCell ref="B9:B10"/>
    <mergeCell ref="C9:C10"/>
    <mergeCell ref="D9:D10"/>
    <mergeCell ref="E9:E10"/>
    <mergeCell ref="F9:F10"/>
    <mergeCell ref="G9:G10"/>
    <mergeCell ref="C20:D20"/>
    <mergeCell ref="C31:D31"/>
    <mergeCell ref="C43:D43"/>
    <mergeCell ref="C54:D54"/>
    <mergeCell ref="B63:B65"/>
    <mergeCell ref="B94:B96"/>
    <mergeCell ref="E94:E96"/>
    <mergeCell ref="C67:D67"/>
    <mergeCell ref="B75:B77"/>
    <mergeCell ref="E75:E77"/>
    <mergeCell ref="B78:B80"/>
    <mergeCell ref="E78:E80"/>
    <mergeCell ref="B81:B83"/>
    <mergeCell ref="E81:E83"/>
    <mergeCell ref="B119:D119"/>
    <mergeCell ref="H9:H10"/>
    <mergeCell ref="H75:H77"/>
    <mergeCell ref="H78:H80"/>
    <mergeCell ref="H81:H83"/>
    <mergeCell ref="C98:D98"/>
    <mergeCell ref="C102:D102"/>
    <mergeCell ref="A103:D103"/>
    <mergeCell ref="B108:B109"/>
    <mergeCell ref="C108:C109"/>
    <mergeCell ref="D108:D109"/>
    <mergeCell ref="C84:D84"/>
    <mergeCell ref="B88:B90"/>
    <mergeCell ref="E88:E90"/>
    <mergeCell ref="B91:B93"/>
    <mergeCell ref="E91:E93"/>
    <mergeCell ref="H94:H96"/>
    <mergeCell ref="H108:H109"/>
    <mergeCell ref="F94:F96"/>
    <mergeCell ref="G94:G96"/>
    <mergeCell ref="E108:E109"/>
    <mergeCell ref="F108:F109"/>
    <mergeCell ref="G108:G109"/>
    <mergeCell ref="F84:G84"/>
    <mergeCell ref="F98:G98"/>
    <mergeCell ref="F102:G102"/>
    <mergeCell ref="F103:G103"/>
    <mergeCell ref="F20:G20"/>
    <mergeCell ref="F31:G31"/>
    <mergeCell ref="F43:G43"/>
    <mergeCell ref="F54:G54"/>
    <mergeCell ref="F67:G67"/>
  </mergeCells>
  <printOptions horizontalCentered="1"/>
  <pageMargins left="0.45" right="0.25" top="0.5" bottom="0.5" header="0.3" footer="0.3"/>
  <pageSetup paperSize="9" scale="83" orientation="portrait" horizontalDpi="4294967293" verticalDpi="4294967293" r:id="rId1"/>
  <rowBreaks count="1" manualBreakCount="1">
    <brk id="67" max="7" man="1"/>
  </rowBreaks>
  <drawing r:id="rId2"/>
  <legacyDrawing r:id="rId3"/>
  <oleObjects>
    <mc:AlternateContent xmlns:mc="http://schemas.openxmlformats.org/markup-compatibility/2006">
      <mc:Choice Requires="x14">
        <oleObject progId="Word.Picture.8" shapeId="34817" r:id="rId4">
          <objectPr defaultSize="0" autoPict="0" r:id="rId5">
            <anchor moveWithCells="1">
              <from>
                <xdr:col>1</xdr:col>
                <xdr:colOff>57150</xdr:colOff>
                <xdr:row>0</xdr:row>
                <xdr:rowOff>19050</xdr:rowOff>
              </from>
              <to>
                <xdr:col>3</xdr:col>
                <xdr:colOff>152400</xdr:colOff>
                <xdr:row>3</xdr:row>
                <xdr:rowOff>209550</xdr:rowOff>
              </to>
            </anchor>
          </objectPr>
        </oleObject>
      </mc:Choice>
      <mc:Fallback>
        <oleObject progId="Word.Picture.8" shapeId="34817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25"/>
  <sheetViews>
    <sheetView view="pageBreakPreview" topLeftCell="A7" zoomScale="152" zoomScaleNormal="155" zoomScaleSheetLayoutView="152" workbookViewId="0">
      <selection activeCell="D16" sqref="D16"/>
    </sheetView>
  </sheetViews>
  <sheetFormatPr defaultColWidth="9.7109375" defaultRowHeight="12.75"/>
  <cols>
    <col min="1" max="2" width="5.140625" style="2" customWidth="1"/>
    <col min="3" max="3" width="9.7109375" style="2"/>
    <col min="4" max="4" width="39.42578125" style="2" customWidth="1"/>
    <col min="5" max="5" width="4.28515625" style="2" customWidth="1"/>
    <col min="6" max="6" width="9.28515625" style="2" bestFit="1" customWidth="1"/>
    <col min="7" max="7" width="36.7109375" style="2" bestFit="1" customWidth="1"/>
    <col min="8" max="8" width="4.28515625" style="2" bestFit="1" customWidth="1"/>
    <col min="9" max="9" width="9.7109375" style="2"/>
    <col min="10" max="10" width="8.140625" style="2" bestFit="1" customWidth="1"/>
    <col min="11" max="11" width="38.42578125" style="2" customWidth="1"/>
    <col min="12" max="16384" width="9.7109375" style="2"/>
  </cols>
  <sheetData>
    <row r="1" spans="1:8" s="7" customFormat="1" ht="18.75">
      <c r="A1" s="6"/>
      <c r="B1" s="6"/>
      <c r="C1" s="6"/>
      <c r="D1" s="6"/>
      <c r="E1" s="6"/>
      <c r="F1" s="6"/>
      <c r="H1" s="6"/>
    </row>
    <row r="2" spans="1:8" s="7" customFormat="1" ht="17.25" customHeight="1">
      <c r="A2" s="8"/>
      <c r="B2" s="8"/>
      <c r="C2" s="8"/>
      <c r="D2" s="8"/>
      <c r="E2" s="8"/>
      <c r="F2" s="8"/>
      <c r="H2" s="8"/>
    </row>
    <row r="3" spans="1:8" s="7" customFormat="1" ht="17.25" customHeight="1">
      <c r="A3" s="8"/>
      <c r="B3" s="8"/>
      <c r="C3" s="8"/>
      <c r="D3" s="8"/>
      <c r="E3" s="8"/>
      <c r="F3" s="8"/>
      <c r="H3" s="8"/>
    </row>
    <row r="4" spans="1:8" s="7" customFormat="1" ht="25.5" customHeight="1">
      <c r="A4" s="9"/>
      <c r="B4" s="9"/>
      <c r="C4" s="9"/>
      <c r="D4" s="9"/>
      <c r="E4" s="9"/>
      <c r="F4" s="9"/>
      <c r="H4" s="9"/>
    </row>
    <row r="5" spans="1:8" s="7" customFormat="1" ht="21.75" customHeight="1" thickBot="1">
      <c r="A5" s="10"/>
      <c r="B5" s="10"/>
      <c r="C5" s="10"/>
      <c r="D5" s="10"/>
      <c r="E5" s="10"/>
      <c r="F5" s="10"/>
      <c r="G5" s="47"/>
      <c r="H5" s="10"/>
    </row>
    <row r="6" spans="1:8" ht="8.25" customHeight="1" thickTop="1">
      <c r="A6" s="1"/>
      <c r="B6" s="1"/>
      <c r="C6" s="1"/>
      <c r="D6" s="1"/>
      <c r="E6" s="1"/>
      <c r="F6" s="1"/>
      <c r="H6" s="1"/>
    </row>
    <row r="7" spans="1:8" ht="20.25">
      <c r="A7" s="544" t="s">
        <v>317</v>
      </c>
      <c r="B7" s="544"/>
      <c r="C7" s="544"/>
      <c r="D7" s="544"/>
      <c r="E7" s="544"/>
      <c r="F7" s="544"/>
      <c r="G7" s="544"/>
      <c r="H7" s="67"/>
    </row>
    <row r="8" spans="1:8" ht="13.5" thickBot="1">
      <c r="A8" s="1"/>
      <c r="B8" s="1"/>
      <c r="C8" s="1"/>
      <c r="D8" s="1"/>
      <c r="E8" s="1"/>
      <c r="F8" s="16"/>
      <c r="G8" s="16" t="s">
        <v>205</v>
      </c>
      <c r="H8" s="1"/>
    </row>
    <row r="9" spans="1:8" ht="13.5" thickTop="1">
      <c r="A9" s="545" t="s">
        <v>3</v>
      </c>
      <c r="B9" s="547" t="s">
        <v>95</v>
      </c>
      <c r="C9" s="547" t="s">
        <v>0</v>
      </c>
      <c r="D9" s="549" t="s">
        <v>312</v>
      </c>
      <c r="E9" s="521" t="s">
        <v>2</v>
      </c>
      <c r="F9" s="547" t="s">
        <v>0</v>
      </c>
      <c r="G9" s="549" t="s">
        <v>311</v>
      </c>
      <c r="H9" s="521" t="s">
        <v>2</v>
      </c>
    </row>
    <row r="10" spans="1:8" ht="13.5" thickBot="1">
      <c r="A10" s="546"/>
      <c r="B10" s="548"/>
      <c r="C10" s="548"/>
      <c r="D10" s="550"/>
      <c r="E10" s="522"/>
      <c r="F10" s="548"/>
      <c r="G10" s="550"/>
      <c r="H10" s="522"/>
    </row>
    <row r="11" spans="1:8" ht="13.5" thickTop="1">
      <c r="A11" s="55" t="s">
        <v>102</v>
      </c>
      <c r="B11" s="17">
        <v>1</v>
      </c>
      <c r="C11" s="36" t="s">
        <v>136</v>
      </c>
      <c r="D11" s="83" t="s">
        <v>63</v>
      </c>
      <c r="E11" s="36">
        <v>2</v>
      </c>
      <c r="F11" s="36" t="s">
        <v>136</v>
      </c>
      <c r="G11" s="83" t="s">
        <v>215</v>
      </c>
      <c r="H11" s="98">
        <v>2</v>
      </c>
    </row>
    <row r="12" spans="1:8">
      <c r="A12" s="39"/>
      <c r="B12" s="19">
        <f>B11+1</f>
        <v>2</v>
      </c>
      <c r="C12" s="37" t="s">
        <v>169</v>
      </c>
      <c r="D12" s="81" t="s">
        <v>74</v>
      </c>
      <c r="E12" s="37">
        <v>2</v>
      </c>
      <c r="F12" s="37" t="s">
        <v>216</v>
      </c>
      <c r="G12" s="81" t="s">
        <v>217</v>
      </c>
      <c r="H12" s="99">
        <v>3</v>
      </c>
    </row>
    <row r="13" spans="1:8">
      <c r="A13" s="39"/>
      <c r="B13" s="19">
        <f>B22+1</f>
        <v>3</v>
      </c>
      <c r="C13" s="37" t="s">
        <v>214</v>
      </c>
      <c r="D13" s="81" t="s">
        <v>23</v>
      </c>
      <c r="E13" s="37">
        <v>3</v>
      </c>
      <c r="F13" s="37" t="s">
        <v>224</v>
      </c>
      <c r="G13" s="81" t="s">
        <v>225</v>
      </c>
      <c r="H13" s="99">
        <v>4</v>
      </c>
    </row>
    <row r="14" spans="1:8">
      <c r="A14" s="39"/>
      <c r="B14" s="19">
        <f>B12+1</f>
        <v>3</v>
      </c>
      <c r="C14" s="37" t="s">
        <v>170</v>
      </c>
      <c r="D14" s="81" t="s">
        <v>64</v>
      </c>
      <c r="E14" s="37">
        <v>2</v>
      </c>
      <c r="F14" s="37" t="s">
        <v>220</v>
      </c>
      <c r="G14" s="81" t="s">
        <v>221</v>
      </c>
      <c r="H14" s="99">
        <v>3</v>
      </c>
    </row>
    <row r="15" spans="1:8">
      <c r="A15" s="39"/>
      <c r="B15" s="19">
        <f t="shared" ref="B15:B18" si="0">B14+1</f>
        <v>4</v>
      </c>
      <c r="C15" s="37" t="s">
        <v>171</v>
      </c>
      <c r="D15" s="81" t="s">
        <v>65</v>
      </c>
      <c r="E15" s="37">
        <v>2</v>
      </c>
      <c r="F15" s="37" t="s">
        <v>222</v>
      </c>
      <c r="G15" s="81" t="s">
        <v>223</v>
      </c>
      <c r="H15" s="99">
        <v>2</v>
      </c>
    </row>
    <row r="16" spans="1:8">
      <c r="A16" s="39"/>
      <c r="B16" s="19">
        <f t="shared" si="0"/>
        <v>5</v>
      </c>
      <c r="C16" s="37" t="s">
        <v>178</v>
      </c>
      <c r="D16" s="81" t="s">
        <v>66</v>
      </c>
      <c r="E16" s="37">
        <v>3</v>
      </c>
      <c r="F16" s="37" t="s">
        <v>232</v>
      </c>
      <c r="G16" s="81" t="s">
        <v>233</v>
      </c>
      <c r="H16" s="99">
        <v>3</v>
      </c>
    </row>
    <row r="17" spans="1:8">
      <c r="A17" s="39"/>
      <c r="B17" s="19">
        <f t="shared" si="0"/>
        <v>6</v>
      </c>
      <c r="C17" s="37" t="s">
        <v>172</v>
      </c>
      <c r="D17" s="82" t="s">
        <v>67</v>
      </c>
      <c r="E17" s="37">
        <v>2</v>
      </c>
      <c r="F17" s="37" t="s">
        <v>137</v>
      </c>
      <c r="G17" s="82" t="s">
        <v>226</v>
      </c>
      <c r="H17" s="99">
        <v>2</v>
      </c>
    </row>
    <row r="18" spans="1:8">
      <c r="A18" s="39"/>
      <c r="B18" s="19">
        <f t="shared" si="0"/>
        <v>7</v>
      </c>
      <c r="C18" s="37" t="s">
        <v>137</v>
      </c>
      <c r="D18" s="84" t="s">
        <v>139</v>
      </c>
      <c r="E18" s="38">
        <v>2</v>
      </c>
      <c r="F18" s="37"/>
      <c r="G18" s="84"/>
      <c r="H18" s="100"/>
    </row>
    <row r="19" spans="1:8">
      <c r="A19" s="39"/>
      <c r="B19" s="19">
        <f>B29+1</f>
        <v>10</v>
      </c>
      <c r="C19" s="20" t="s">
        <v>202</v>
      </c>
      <c r="D19" s="85" t="s">
        <v>73</v>
      </c>
      <c r="E19" s="37">
        <v>2</v>
      </c>
      <c r="F19" s="20"/>
      <c r="G19" s="85"/>
      <c r="H19" s="101"/>
    </row>
    <row r="20" spans="1:8">
      <c r="A20" s="50"/>
      <c r="B20" s="23"/>
      <c r="C20" s="500" t="s">
        <v>99</v>
      </c>
      <c r="D20" s="501"/>
      <c r="E20" s="68">
        <f>SUM(E11:E19)</f>
        <v>20</v>
      </c>
      <c r="F20" s="72"/>
      <c r="G20" s="73"/>
      <c r="H20" s="51">
        <f>SUM(H11:H19)</f>
        <v>19</v>
      </c>
    </row>
    <row r="21" spans="1:8">
      <c r="A21" s="56" t="s">
        <v>103</v>
      </c>
      <c r="B21" s="24">
        <v>1</v>
      </c>
      <c r="C21" s="25" t="s">
        <v>174</v>
      </c>
      <c r="D21" s="86" t="s">
        <v>68</v>
      </c>
      <c r="E21" s="45">
        <v>2</v>
      </c>
      <c r="F21" s="25" t="s">
        <v>213</v>
      </c>
      <c r="G21" s="86" t="s">
        <v>227</v>
      </c>
      <c r="H21" s="102">
        <v>2</v>
      </c>
    </row>
    <row r="22" spans="1:8">
      <c r="A22" s="39"/>
      <c r="B22" s="19">
        <f>B21+1</f>
        <v>2</v>
      </c>
      <c r="C22" s="20" t="s">
        <v>175</v>
      </c>
      <c r="D22" s="82" t="s">
        <v>69</v>
      </c>
      <c r="E22" s="37">
        <v>2</v>
      </c>
      <c r="F22" s="20" t="s">
        <v>218</v>
      </c>
      <c r="G22" s="82" t="s">
        <v>23</v>
      </c>
      <c r="H22" s="99">
        <v>3</v>
      </c>
    </row>
    <row r="23" spans="1:8">
      <c r="A23" s="39"/>
      <c r="B23" s="19">
        <f t="shared" ref="B23:B30" si="1">B22+1</f>
        <v>3</v>
      </c>
      <c r="C23" s="20" t="s">
        <v>213</v>
      </c>
      <c r="D23" s="82" t="s">
        <v>4</v>
      </c>
      <c r="E23" s="37">
        <v>2</v>
      </c>
      <c r="F23" s="20" t="s">
        <v>219</v>
      </c>
      <c r="G23" s="82" t="s">
        <v>24</v>
      </c>
      <c r="H23" s="99">
        <v>2</v>
      </c>
    </row>
    <row r="24" spans="1:8">
      <c r="A24" s="39"/>
      <c r="B24" s="19">
        <f t="shared" si="1"/>
        <v>4</v>
      </c>
      <c r="C24" s="20" t="s">
        <v>173</v>
      </c>
      <c r="D24" s="82" t="s">
        <v>70</v>
      </c>
      <c r="E24" s="37">
        <v>2</v>
      </c>
      <c r="F24" s="20" t="s">
        <v>228</v>
      </c>
      <c r="G24" s="82" t="s">
        <v>229</v>
      </c>
      <c r="H24" s="99">
        <v>3</v>
      </c>
    </row>
    <row r="25" spans="1:8">
      <c r="A25" s="39"/>
      <c r="B25" s="19">
        <f t="shared" si="1"/>
        <v>5</v>
      </c>
      <c r="C25" s="20" t="s">
        <v>138</v>
      </c>
      <c r="D25" s="82" t="s">
        <v>71</v>
      </c>
      <c r="E25" s="37">
        <v>2</v>
      </c>
      <c r="F25" s="20" t="s">
        <v>138</v>
      </c>
      <c r="G25" s="82" t="s">
        <v>139</v>
      </c>
      <c r="H25" s="99">
        <v>2</v>
      </c>
    </row>
    <row r="26" spans="1:8">
      <c r="A26" s="39"/>
      <c r="B26" s="19">
        <f t="shared" si="1"/>
        <v>6</v>
      </c>
      <c r="C26" s="20" t="s">
        <v>140</v>
      </c>
      <c r="D26" s="87" t="s">
        <v>6</v>
      </c>
      <c r="E26" s="37">
        <v>2</v>
      </c>
      <c r="F26" s="20" t="s">
        <v>140</v>
      </c>
      <c r="G26" s="87" t="s">
        <v>238</v>
      </c>
      <c r="H26" s="101">
        <v>2</v>
      </c>
    </row>
    <row r="27" spans="1:8">
      <c r="A27" s="39"/>
      <c r="B27" s="19">
        <f t="shared" si="1"/>
        <v>7</v>
      </c>
      <c r="C27" s="20" t="s">
        <v>141</v>
      </c>
      <c r="D27" s="87" t="s">
        <v>8</v>
      </c>
      <c r="E27" s="37">
        <v>2</v>
      </c>
      <c r="F27" s="20" t="s">
        <v>141</v>
      </c>
      <c r="G27" s="87" t="s">
        <v>230</v>
      </c>
      <c r="H27" s="101">
        <v>2</v>
      </c>
    </row>
    <row r="28" spans="1:8">
      <c r="A28" s="39"/>
      <c r="B28" s="19">
        <f t="shared" si="1"/>
        <v>8</v>
      </c>
      <c r="C28" s="20" t="s">
        <v>177</v>
      </c>
      <c r="D28" s="87" t="s">
        <v>25</v>
      </c>
      <c r="E28" s="37">
        <v>2</v>
      </c>
      <c r="F28" s="20" t="s">
        <v>303</v>
      </c>
      <c r="G28" s="87" t="s">
        <v>265</v>
      </c>
      <c r="H28" s="101">
        <v>3</v>
      </c>
    </row>
    <row r="29" spans="1:8">
      <c r="A29" s="39"/>
      <c r="B29" s="19">
        <f t="shared" si="1"/>
        <v>9</v>
      </c>
      <c r="C29" s="20" t="s">
        <v>211</v>
      </c>
      <c r="D29" s="82" t="s">
        <v>198</v>
      </c>
      <c r="E29" s="37">
        <v>3</v>
      </c>
      <c r="F29" s="20"/>
      <c r="G29" s="82"/>
      <c r="H29" s="99"/>
    </row>
    <row r="30" spans="1:8">
      <c r="A30" s="39"/>
      <c r="B30" s="19">
        <f t="shared" si="1"/>
        <v>10</v>
      </c>
      <c r="C30" s="77" t="s">
        <v>212</v>
      </c>
      <c r="D30" s="88" t="s">
        <v>9</v>
      </c>
      <c r="E30" s="37">
        <v>1</v>
      </c>
      <c r="F30" s="77"/>
      <c r="G30" s="88"/>
      <c r="H30" s="103"/>
    </row>
    <row r="31" spans="1:8">
      <c r="A31" s="74"/>
      <c r="B31" s="23"/>
      <c r="C31" s="506" t="s">
        <v>101</v>
      </c>
      <c r="D31" s="507"/>
      <c r="E31" s="51">
        <f>SUM(E21:E30)</f>
        <v>20</v>
      </c>
      <c r="F31" s="135"/>
      <c r="G31" s="136"/>
      <c r="H31" s="51">
        <f>SUM(H21:H30)</f>
        <v>19</v>
      </c>
    </row>
    <row r="32" spans="1:8">
      <c r="A32" s="57" t="s">
        <v>104</v>
      </c>
      <c r="B32" s="19">
        <v>1</v>
      </c>
      <c r="C32" s="20" t="s">
        <v>176</v>
      </c>
      <c r="D32" s="87" t="s">
        <v>83</v>
      </c>
      <c r="E32" s="61">
        <v>2</v>
      </c>
      <c r="F32" s="20" t="s">
        <v>235</v>
      </c>
      <c r="G32" s="87" t="s">
        <v>236</v>
      </c>
      <c r="H32" s="101">
        <v>3</v>
      </c>
    </row>
    <row r="33" spans="1:8">
      <c r="B33" s="24">
        <f>B32+1</f>
        <v>2</v>
      </c>
      <c r="C33" s="20" t="s">
        <v>142</v>
      </c>
      <c r="D33" s="89" t="s">
        <v>75</v>
      </c>
      <c r="E33" s="62">
        <v>2</v>
      </c>
      <c r="F33" s="20" t="s">
        <v>142</v>
      </c>
      <c r="G33" s="89" t="s">
        <v>8</v>
      </c>
      <c r="H33" s="104">
        <v>2</v>
      </c>
    </row>
    <row r="34" spans="1:8">
      <c r="A34" s="39"/>
      <c r="B34" s="24">
        <f t="shared" ref="B34:B42" si="2">B33+1</f>
        <v>3</v>
      </c>
      <c r="C34" s="20" t="s">
        <v>143</v>
      </c>
      <c r="D34" s="90" t="s">
        <v>72</v>
      </c>
      <c r="E34" s="62">
        <v>2</v>
      </c>
      <c r="F34" s="20" t="s">
        <v>143</v>
      </c>
      <c r="G34" s="90" t="s">
        <v>247</v>
      </c>
      <c r="H34" s="105">
        <v>2</v>
      </c>
    </row>
    <row r="35" spans="1:8">
      <c r="A35" s="39"/>
      <c r="B35" s="24">
        <f t="shared" si="2"/>
        <v>4</v>
      </c>
      <c r="C35" s="20" t="s">
        <v>144</v>
      </c>
      <c r="D35" s="87" t="s">
        <v>11</v>
      </c>
      <c r="E35" s="62">
        <v>2</v>
      </c>
      <c r="F35" s="20" t="s">
        <v>144</v>
      </c>
      <c r="G35" s="87" t="s">
        <v>4</v>
      </c>
      <c r="H35" s="101">
        <v>2</v>
      </c>
    </row>
    <row r="36" spans="1:8">
      <c r="A36" s="39"/>
      <c r="B36" s="19">
        <f t="shared" si="2"/>
        <v>5</v>
      </c>
      <c r="C36" s="20" t="s">
        <v>145</v>
      </c>
      <c r="D36" s="87" t="s">
        <v>12</v>
      </c>
      <c r="E36" s="62">
        <v>2</v>
      </c>
      <c r="F36" s="20" t="s">
        <v>145</v>
      </c>
      <c r="G36" s="87" t="s">
        <v>246</v>
      </c>
      <c r="H36" s="101">
        <v>2</v>
      </c>
    </row>
    <row r="37" spans="1:8">
      <c r="A37" s="39"/>
      <c r="B37" s="19">
        <f t="shared" si="2"/>
        <v>6</v>
      </c>
      <c r="C37" s="20" t="s">
        <v>146</v>
      </c>
      <c r="D37" s="90" t="s">
        <v>7</v>
      </c>
      <c r="E37" s="62">
        <v>2</v>
      </c>
      <c r="F37" s="20" t="s">
        <v>146</v>
      </c>
      <c r="G37" s="90" t="s">
        <v>7</v>
      </c>
      <c r="H37" s="105">
        <v>2</v>
      </c>
    </row>
    <row r="38" spans="1:8">
      <c r="A38" s="39"/>
      <c r="B38" s="19">
        <f t="shared" si="2"/>
        <v>7</v>
      </c>
      <c r="C38" s="20" t="s">
        <v>147</v>
      </c>
      <c r="D38" s="87" t="s">
        <v>5</v>
      </c>
      <c r="E38" s="62">
        <v>2</v>
      </c>
      <c r="F38" s="20" t="s">
        <v>147</v>
      </c>
      <c r="G38" s="87" t="s">
        <v>5</v>
      </c>
      <c r="H38" s="101">
        <v>2</v>
      </c>
    </row>
    <row r="39" spans="1:8">
      <c r="A39" s="39"/>
      <c r="B39" s="19">
        <f t="shared" si="2"/>
        <v>8</v>
      </c>
      <c r="C39" s="20" t="s">
        <v>148</v>
      </c>
      <c r="D39" s="87" t="s">
        <v>56</v>
      </c>
      <c r="E39" s="62">
        <v>2</v>
      </c>
      <c r="F39" s="20" t="s">
        <v>148</v>
      </c>
      <c r="G39" s="87" t="s">
        <v>6</v>
      </c>
      <c r="H39" s="101">
        <v>2</v>
      </c>
    </row>
    <row r="40" spans="1:8">
      <c r="A40" s="39"/>
      <c r="B40" s="19">
        <f t="shared" si="2"/>
        <v>9</v>
      </c>
      <c r="C40" s="20" t="s">
        <v>149</v>
      </c>
      <c r="D40" s="90" t="s">
        <v>27</v>
      </c>
      <c r="E40" s="62">
        <v>2</v>
      </c>
      <c r="F40" s="20" t="s">
        <v>149</v>
      </c>
      <c r="G40" s="90" t="s">
        <v>27</v>
      </c>
      <c r="H40" s="105">
        <v>2</v>
      </c>
    </row>
    <row r="41" spans="1:8">
      <c r="A41" s="39"/>
      <c r="B41" s="19">
        <f t="shared" si="2"/>
        <v>10</v>
      </c>
      <c r="C41" s="20" t="s">
        <v>180</v>
      </c>
      <c r="D41" s="90" t="s">
        <v>29</v>
      </c>
      <c r="E41" s="62">
        <v>1</v>
      </c>
      <c r="F41" s="20" t="s">
        <v>234</v>
      </c>
      <c r="G41" s="90" t="s">
        <v>9</v>
      </c>
      <c r="H41" s="105">
        <v>1</v>
      </c>
    </row>
    <row r="42" spans="1:8">
      <c r="A42" s="39"/>
      <c r="B42" s="19">
        <f t="shared" si="2"/>
        <v>11</v>
      </c>
      <c r="C42" s="20" t="s">
        <v>179</v>
      </c>
      <c r="D42" s="87" t="s">
        <v>15</v>
      </c>
      <c r="E42" s="63">
        <v>1</v>
      </c>
      <c r="F42" s="20"/>
      <c r="G42" s="87"/>
      <c r="H42" s="101"/>
    </row>
    <row r="43" spans="1:8">
      <c r="A43" s="40"/>
      <c r="B43" s="23"/>
      <c r="C43" s="500" t="s">
        <v>115</v>
      </c>
      <c r="D43" s="501"/>
      <c r="E43" s="68">
        <f>SUM(E32:E42)</f>
        <v>20</v>
      </c>
      <c r="F43" s="134"/>
      <c r="G43" s="73"/>
      <c r="H43" s="51">
        <f>SUM(H32:H42)</f>
        <v>20</v>
      </c>
    </row>
    <row r="44" spans="1:8">
      <c r="A44" s="58" t="s">
        <v>105</v>
      </c>
      <c r="B44" s="19">
        <v>1</v>
      </c>
      <c r="C44" s="37" t="s">
        <v>204</v>
      </c>
      <c r="D44" s="82" t="s">
        <v>24</v>
      </c>
      <c r="E44" s="37">
        <v>2</v>
      </c>
      <c r="F44" s="37" t="s">
        <v>150</v>
      </c>
      <c r="G44" s="82" t="s">
        <v>25</v>
      </c>
      <c r="H44" s="99">
        <v>2</v>
      </c>
    </row>
    <row r="45" spans="1:8">
      <c r="A45" s="57"/>
      <c r="B45" s="19">
        <f>B44+1</f>
        <v>2</v>
      </c>
      <c r="C45" s="37" t="s">
        <v>207</v>
      </c>
      <c r="D45" s="87" t="s">
        <v>10</v>
      </c>
      <c r="E45" s="37">
        <v>2</v>
      </c>
      <c r="F45" s="37" t="s">
        <v>151</v>
      </c>
      <c r="G45" s="87" t="s">
        <v>251</v>
      </c>
      <c r="H45" s="101">
        <v>2</v>
      </c>
    </row>
    <row r="46" spans="1:8">
      <c r="A46" s="39"/>
      <c r="B46" s="19">
        <f t="shared" ref="B46:B53" si="3">B45+1</f>
        <v>3</v>
      </c>
      <c r="C46" s="20" t="s">
        <v>150</v>
      </c>
      <c r="D46" s="87" t="s">
        <v>87</v>
      </c>
      <c r="E46" s="37">
        <v>2</v>
      </c>
      <c r="F46" s="20" t="s">
        <v>152</v>
      </c>
      <c r="G46" s="87" t="s">
        <v>26</v>
      </c>
      <c r="H46" s="101">
        <v>2</v>
      </c>
    </row>
    <row r="47" spans="1:8">
      <c r="A47" s="39"/>
      <c r="B47" s="19">
        <f t="shared" si="3"/>
        <v>4</v>
      </c>
      <c r="C47" s="20" t="s">
        <v>151</v>
      </c>
      <c r="D47" s="87" t="s">
        <v>77</v>
      </c>
      <c r="E47" s="37">
        <v>2</v>
      </c>
      <c r="F47" s="20" t="s">
        <v>153</v>
      </c>
      <c r="G47" s="87" t="s">
        <v>12</v>
      </c>
      <c r="H47" s="101">
        <v>2</v>
      </c>
    </row>
    <row r="48" spans="1:8">
      <c r="A48" s="39"/>
      <c r="B48" s="19">
        <f t="shared" si="3"/>
        <v>5</v>
      </c>
      <c r="C48" s="20" t="s">
        <v>152</v>
      </c>
      <c r="D48" s="87" t="s">
        <v>26</v>
      </c>
      <c r="E48" s="37">
        <v>2</v>
      </c>
      <c r="F48" s="20" t="s">
        <v>154</v>
      </c>
      <c r="G48" s="87" t="s">
        <v>253</v>
      </c>
      <c r="H48" s="101">
        <v>2</v>
      </c>
    </row>
    <row r="49" spans="1:8">
      <c r="A49" s="39"/>
      <c r="B49" s="19">
        <f t="shared" si="3"/>
        <v>6</v>
      </c>
      <c r="C49" s="20" t="s">
        <v>153</v>
      </c>
      <c r="D49" s="87" t="s">
        <v>28</v>
      </c>
      <c r="E49" s="37">
        <v>2</v>
      </c>
      <c r="F49" s="20" t="s">
        <v>155</v>
      </c>
      <c r="G49" s="87" t="s">
        <v>250</v>
      </c>
      <c r="H49" s="101">
        <v>2</v>
      </c>
    </row>
    <row r="50" spans="1:8">
      <c r="A50" s="39"/>
      <c r="B50" s="19">
        <f t="shared" si="3"/>
        <v>7</v>
      </c>
      <c r="C50" s="20" t="s">
        <v>154</v>
      </c>
      <c r="D50" s="87" t="s">
        <v>76</v>
      </c>
      <c r="E50" s="37">
        <v>2</v>
      </c>
      <c r="F50" s="20" t="s">
        <v>156</v>
      </c>
      <c r="G50" s="87" t="s">
        <v>28</v>
      </c>
      <c r="H50" s="101">
        <v>2</v>
      </c>
    </row>
    <row r="51" spans="1:8">
      <c r="A51" s="39"/>
      <c r="B51" s="19">
        <f t="shared" si="3"/>
        <v>8</v>
      </c>
      <c r="C51" s="20" t="s">
        <v>155</v>
      </c>
      <c r="D51" s="87" t="s">
        <v>13</v>
      </c>
      <c r="E51" s="37">
        <v>2</v>
      </c>
      <c r="F51" s="20" t="s">
        <v>239</v>
      </c>
      <c r="G51" s="87" t="s">
        <v>240</v>
      </c>
      <c r="H51" s="101">
        <v>2</v>
      </c>
    </row>
    <row r="52" spans="1:8">
      <c r="A52" s="39"/>
      <c r="B52" s="19">
        <f t="shared" si="3"/>
        <v>9</v>
      </c>
      <c r="C52" s="20" t="s">
        <v>156</v>
      </c>
      <c r="D52" s="87" t="s">
        <v>62</v>
      </c>
      <c r="E52" s="37">
        <v>2</v>
      </c>
      <c r="F52" s="20" t="s">
        <v>244</v>
      </c>
      <c r="G52" s="87" t="s">
        <v>245</v>
      </c>
      <c r="H52" s="101">
        <v>2</v>
      </c>
    </row>
    <row r="53" spans="1:8">
      <c r="A53" s="39"/>
      <c r="B53" s="19">
        <f t="shared" si="3"/>
        <v>10</v>
      </c>
      <c r="C53" s="20" t="s">
        <v>208</v>
      </c>
      <c r="D53" s="90" t="s">
        <v>120</v>
      </c>
      <c r="E53" s="37">
        <v>1</v>
      </c>
      <c r="F53" s="20" t="s">
        <v>241</v>
      </c>
      <c r="G53" s="90" t="s">
        <v>29</v>
      </c>
      <c r="H53" s="105">
        <v>1</v>
      </c>
    </row>
    <row r="54" spans="1:8">
      <c r="A54" s="39"/>
      <c r="B54" s="19">
        <v>11</v>
      </c>
      <c r="C54" s="44"/>
      <c r="D54" s="117"/>
      <c r="E54" s="119"/>
      <c r="F54" s="118" t="s">
        <v>258</v>
      </c>
      <c r="G54" s="96" t="s">
        <v>30</v>
      </c>
      <c r="H54" s="106">
        <v>1</v>
      </c>
    </row>
    <row r="55" spans="1:8">
      <c r="A55" s="40"/>
      <c r="B55" s="23"/>
      <c r="C55" s="500" t="s">
        <v>114</v>
      </c>
      <c r="D55" s="501"/>
      <c r="E55" s="68">
        <f>SUM(E44:E53)</f>
        <v>19</v>
      </c>
      <c r="F55" s="72"/>
      <c r="G55" s="73"/>
      <c r="H55" s="51">
        <f>SUM(H44:H54)</f>
        <v>20</v>
      </c>
    </row>
    <row r="56" spans="1:8">
      <c r="A56" s="57" t="s">
        <v>106</v>
      </c>
      <c r="B56" s="19">
        <v>1</v>
      </c>
      <c r="C56" s="20" t="s">
        <v>157</v>
      </c>
      <c r="D56" s="87" t="s">
        <v>78</v>
      </c>
      <c r="E56" s="37">
        <v>2</v>
      </c>
      <c r="F56" s="20" t="s">
        <v>242</v>
      </c>
      <c r="G56" s="87" t="s">
        <v>15</v>
      </c>
      <c r="H56" s="101">
        <v>1</v>
      </c>
    </row>
    <row r="57" spans="1:8">
      <c r="A57" s="57"/>
      <c r="B57" s="19">
        <f>B56+1</f>
        <v>2</v>
      </c>
      <c r="C57" s="20" t="s">
        <v>158</v>
      </c>
      <c r="D57" s="87" t="s">
        <v>84</v>
      </c>
      <c r="E57" s="37">
        <v>2</v>
      </c>
      <c r="F57" s="20" t="s">
        <v>259</v>
      </c>
      <c r="G57" s="87" t="s">
        <v>14</v>
      </c>
      <c r="H57" s="101">
        <v>1</v>
      </c>
    </row>
    <row r="58" spans="1:8">
      <c r="A58" s="57"/>
      <c r="B58" s="19">
        <f t="shared" ref="B58:B63" si="4">B57+1</f>
        <v>3</v>
      </c>
      <c r="C58" s="20" t="s">
        <v>159</v>
      </c>
      <c r="D58" s="87" t="s">
        <v>54</v>
      </c>
      <c r="E58" s="37">
        <v>2</v>
      </c>
      <c r="F58" s="20" t="s">
        <v>263</v>
      </c>
      <c r="G58" s="87" t="s">
        <v>264</v>
      </c>
      <c r="H58" s="101">
        <v>1</v>
      </c>
    </row>
    <row r="59" spans="1:8">
      <c r="A59" s="39"/>
      <c r="B59" s="19">
        <f t="shared" si="4"/>
        <v>4</v>
      </c>
      <c r="C59" s="20" t="s">
        <v>160</v>
      </c>
      <c r="D59" s="87" t="s">
        <v>32</v>
      </c>
      <c r="E59" s="37">
        <v>2</v>
      </c>
      <c r="F59" s="20" t="s">
        <v>157</v>
      </c>
      <c r="G59" s="87" t="s">
        <v>11</v>
      </c>
      <c r="H59" s="101">
        <v>2</v>
      </c>
    </row>
    <row r="60" spans="1:8">
      <c r="A60" s="39"/>
      <c r="B60" s="19">
        <f t="shared" si="4"/>
        <v>5</v>
      </c>
      <c r="C60" s="20" t="s">
        <v>161</v>
      </c>
      <c r="D60" s="87" t="s">
        <v>57</v>
      </c>
      <c r="E60" s="37">
        <v>2</v>
      </c>
      <c r="F60" s="20" t="s">
        <v>158</v>
      </c>
      <c r="G60" s="87" t="s">
        <v>237</v>
      </c>
      <c r="H60" s="101">
        <v>2</v>
      </c>
    </row>
    <row r="61" spans="1:8">
      <c r="A61" s="39"/>
      <c r="B61" s="19">
        <f t="shared" si="4"/>
        <v>6</v>
      </c>
      <c r="C61" s="20" t="s">
        <v>162</v>
      </c>
      <c r="D61" s="87" t="s">
        <v>88</v>
      </c>
      <c r="E61" s="37">
        <v>2</v>
      </c>
      <c r="F61" s="20" t="s">
        <v>159</v>
      </c>
      <c r="G61" s="87" t="s">
        <v>249</v>
      </c>
      <c r="H61" s="101">
        <v>2</v>
      </c>
    </row>
    <row r="62" spans="1:8">
      <c r="A62" s="39"/>
      <c r="B62" s="19">
        <f t="shared" si="4"/>
        <v>7</v>
      </c>
      <c r="C62" s="20" t="s">
        <v>181</v>
      </c>
      <c r="D62" s="87" t="s">
        <v>81</v>
      </c>
      <c r="E62" s="37">
        <v>2</v>
      </c>
      <c r="F62" s="20" t="s">
        <v>160</v>
      </c>
      <c r="G62" s="87" t="s">
        <v>273</v>
      </c>
      <c r="H62" s="101">
        <v>2</v>
      </c>
    </row>
    <row r="63" spans="1:8">
      <c r="A63" s="39"/>
      <c r="B63" s="19">
        <f t="shared" si="4"/>
        <v>8</v>
      </c>
      <c r="C63" s="20" t="s">
        <v>195</v>
      </c>
      <c r="D63" s="90" t="s">
        <v>30</v>
      </c>
      <c r="E63" s="37">
        <v>1</v>
      </c>
      <c r="F63" s="20" t="s">
        <v>161</v>
      </c>
      <c r="G63" s="90" t="s">
        <v>248</v>
      </c>
      <c r="H63" s="105">
        <v>2</v>
      </c>
    </row>
    <row r="64" spans="1:8">
      <c r="A64" s="39"/>
      <c r="B64" s="531">
        <f>B63+1</f>
        <v>9</v>
      </c>
      <c r="C64" s="97" t="s">
        <v>190</v>
      </c>
      <c r="D64" s="87" t="s">
        <v>14</v>
      </c>
      <c r="E64" s="534">
        <v>2</v>
      </c>
      <c r="F64" s="97" t="s">
        <v>162</v>
      </c>
      <c r="G64" s="87" t="s">
        <v>13</v>
      </c>
      <c r="H64" s="101">
        <v>2</v>
      </c>
    </row>
    <row r="65" spans="1:8">
      <c r="A65" s="39"/>
      <c r="B65" s="532"/>
      <c r="C65" s="97" t="s">
        <v>191</v>
      </c>
      <c r="D65" s="87" t="s">
        <v>80</v>
      </c>
      <c r="E65" s="535"/>
      <c r="F65" s="97" t="s">
        <v>243</v>
      </c>
      <c r="G65" s="87" t="s">
        <v>10</v>
      </c>
      <c r="H65" s="101">
        <v>3</v>
      </c>
    </row>
    <row r="66" spans="1:8">
      <c r="A66" s="39"/>
      <c r="B66" s="533"/>
      <c r="C66" s="97" t="s">
        <v>197</v>
      </c>
      <c r="D66" s="87" t="s">
        <v>94</v>
      </c>
      <c r="E66" s="536"/>
      <c r="F66" s="97"/>
      <c r="G66" s="87"/>
      <c r="H66" s="76"/>
    </row>
    <row r="67" spans="1:8">
      <c r="A67" s="39"/>
      <c r="B67" s="19">
        <f>B64+1</f>
        <v>10</v>
      </c>
      <c r="C67" s="20" t="s">
        <v>187</v>
      </c>
      <c r="D67" s="87" t="s">
        <v>126</v>
      </c>
      <c r="E67" s="37">
        <v>2</v>
      </c>
      <c r="F67" s="20"/>
      <c r="G67" s="87"/>
      <c r="H67" s="37"/>
    </row>
    <row r="68" spans="1:8">
      <c r="A68" s="50"/>
      <c r="B68" s="23"/>
      <c r="C68" s="500" t="s">
        <v>113</v>
      </c>
      <c r="D68" s="501"/>
      <c r="E68" s="68">
        <f>SUM(E56:E67)</f>
        <v>19</v>
      </c>
      <c r="F68" s="72"/>
      <c r="G68" s="73"/>
      <c r="H68" s="51">
        <f>SUM(H56:H67)</f>
        <v>18</v>
      </c>
    </row>
    <row r="69" spans="1:8">
      <c r="A69" s="58" t="s">
        <v>107</v>
      </c>
      <c r="B69" s="19">
        <v>1</v>
      </c>
      <c r="C69" s="20" t="s">
        <v>163</v>
      </c>
      <c r="D69" s="87" t="s">
        <v>85</v>
      </c>
      <c r="E69" s="37">
        <v>2</v>
      </c>
      <c r="F69" s="20" t="s">
        <v>260</v>
      </c>
      <c r="G69" s="87" t="s">
        <v>261</v>
      </c>
      <c r="H69" s="101">
        <v>1</v>
      </c>
    </row>
    <row r="70" spans="1:8">
      <c r="A70" s="39"/>
      <c r="B70" s="19">
        <f>B69+1</f>
        <v>2</v>
      </c>
      <c r="C70" s="20" t="s">
        <v>164</v>
      </c>
      <c r="D70" s="87" t="s">
        <v>61</v>
      </c>
      <c r="E70" s="37">
        <v>2</v>
      </c>
      <c r="F70" s="20" t="s">
        <v>163</v>
      </c>
      <c r="G70" s="87" t="s">
        <v>279</v>
      </c>
      <c r="H70" s="101">
        <v>2</v>
      </c>
    </row>
    <row r="71" spans="1:8">
      <c r="A71" s="39"/>
      <c r="B71" s="19">
        <f t="shared" ref="B71:B76" si="5">B70+1</f>
        <v>3</v>
      </c>
      <c r="C71" s="20" t="s">
        <v>165</v>
      </c>
      <c r="D71" s="87" t="s">
        <v>16</v>
      </c>
      <c r="E71" s="37">
        <v>2</v>
      </c>
      <c r="F71" s="20" t="s">
        <v>164</v>
      </c>
      <c r="G71" s="87" t="s">
        <v>252</v>
      </c>
      <c r="H71" s="101">
        <v>2</v>
      </c>
    </row>
    <row r="72" spans="1:8">
      <c r="A72" s="39"/>
      <c r="B72" s="19">
        <f t="shared" si="5"/>
        <v>4</v>
      </c>
      <c r="C72" s="20" t="s">
        <v>166</v>
      </c>
      <c r="D72" s="87" t="s">
        <v>39</v>
      </c>
      <c r="E72" s="37">
        <v>2</v>
      </c>
      <c r="F72" s="20" t="s">
        <v>165</v>
      </c>
      <c r="G72" s="87" t="s">
        <v>31</v>
      </c>
      <c r="H72" s="101">
        <v>2</v>
      </c>
    </row>
    <row r="73" spans="1:8">
      <c r="A73" s="39"/>
      <c r="B73" s="19">
        <f t="shared" si="5"/>
        <v>5</v>
      </c>
      <c r="C73" s="20" t="s">
        <v>167</v>
      </c>
      <c r="D73" s="87" t="s">
        <v>31</v>
      </c>
      <c r="E73" s="37">
        <v>2</v>
      </c>
      <c r="F73" s="20" t="s">
        <v>166</v>
      </c>
      <c r="G73" s="87" t="s">
        <v>39</v>
      </c>
      <c r="H73" s="101">
        <v>2</v>
      </c>
    </row>
    <row r="74" spans="1:8">
      <c r="A74" s="39"/>
      <c r="B74" s="19">
        <f t="shared" si="5"/>
        <v>6</v>
      </c>
      <c r="C74" s="20" t="s">
        <v>182</v>
      </c>
      <c r="D74" s="87" t="s">
        <v>60</v>
      </c>
      <c r="E74" s="37">
        <v>2</v>
      </c>
      <c r="F74" s="20" t="s">
        <v>167</v>
      </c>
      <c r="G74" s="87" t="s">
        <v>17</v>
      </c>
      <c r="H74" s="101">
        <v>2</v>
      </c>
    </row>
    <row r="75" spans="1:8">
      <c r="A75" s="39"/>
      <c r="B75" s="19">
        <f t="shared" si="5"/>
        <v>7</v>
      </c>
      <c r="C75" s="20" t="s">
        <v>183</v>
      </c>
      <c r="D75" s="87" t="s">
        <v>40</v>
      </c>
      <c r="E75" s="37">
        <v>2</v>
      </c>
      <c r="F75" s="20" t="s">
        <v>41</v>
      </c>
      <c r="G75" s="87" t="s">
        <v>272</v>
      </c>
      <c r="H75" s="552">
        <v>2</v>
      </c>
    </row>
    <row r="76" spans="1:8">
      <c r="A76" s="39"/>
      <c r="B76" s="531">
        <f t="shared" si="5"/>
        <v>8</v>
      </c>
      <c r="C76" s="97" t="s">
        <v>41</v>
      </c>
      <c r="D76" s="87" t="s">
        <v>59</v>
      </c>
      <c r="E76" s="534">
        <v>2</v>
      </c>
      <c r="F76" s="97" t="s">
        <v>44</v>
      </c>
      <c r="G76" s="87" t="s">
        <v>34</v>
      </c>
      <c r="H76" s="553"/>
    </row>
    <row r="77" spans="1:8">
      <c r="A77" s="39"/>
      <c r="B77" s="532"/>
      <c r="C77" s="97" t="s">
        <v>44</v>
      </c>
      <c r="D77" s="87" t="s">
        <v>34</v>
      </c>
      <c r="E77" s="535"/>
      <c r="F77" s="97" t="s">
        <v>47</v>
      </c>
      <c r="G77" s="87" t="s">
        <v>276</v>
      </c>
      <c r="H77" s="554"/>
    </row>
    <row r="78" spans="1:8">
      <c r="A78" s="39"/>
      <c r="B78" s="533"/>
      <c r="C78" s="97" t="s">
        <v>47</v>
      </c>
      <c r="D78" s="87" t="s">
        <v>89</v>
      </c>
      <c r="E78" s="536"/>
      <c r="F78" s="97" t="s">
        <v>42</v>
      </c>
      <c r="G78" s="87" t="s">
        <v>119</v>
      </c>
      <c r="H78" s="552">
        <v>2</v>
      </c>
    </row>
    <row r="79" spans="1:8">
      <c r="A79" s="39"/>
      <c r="B79" s="531">
        <f>B76+1</f>
        <v>9</v>
      </c>
      <c r="C79" s="97" t="s">
        <v>42</v>
      </c>
      <c r="D79" s="87" t="s">
        <v>119</v>
      </c>
      <c r="E79" s="534">
        <v>2</v>
      </c>
      <c r="F79" s="97" t="s">
        <v>45</v>
      </c>
      <c r="G79" s="87" t="s">
        <v>304</v>
      </c>
      <c r="H79" s="553"/>
    </row>
    <row r="80" spans="1:8">
      <c r="A80" s="39"/>
      <c r="B80" s="532"/>
      <c r="C80" s="97" t="s">
        <v>45</v>
      </c>
      <c r="D80" s="87" t="s">
        <v>58</v>
      </c>
      <c r="E80" s="535"/>
      <c r="F80" s="97" t="s">
        <v>48</v>
      </c>
      <c r="G80" s="87" t="s">
        <v>231</v>
      </c>
      <c r="H80" s="554"/>
    </row>
    <row r="81" spans="1:8">
      <c r="A81" s="39"/>
      <c r="B81" s="533"/>
      <c r="C81" s="97" t="s">
        <v>48</v>
      </c>
      <c r="D81" s="87" t="s">
        <v>91</v>
      </c>
      <c r="E81" s="536"/>
      <c r="F81" s="97" t="s">
        <v>49</v>
      </c>
      <c r="G81" s="87" t="s">
        <v>36</v>
      </c>
      <c r="H81" s="537">
        <v>2</v>
      </c>
    </row>
    <row r="82" spans="1:8">
      <c r="A82" s="39"/>
      <c r="B82" s="540">
        <f>B79+1</f>
        <v>10</v>
      </c>
      <c r="C82" s="97" t="s">
        <v>43</v>
      </c>
      <c r="D82" s="87" t="s">
        <v>33</v>
      </c>
      <c r="E82" s="534">
        <v>2</v>
      </c>
      <c r="F82" s="97" t="s">
        <v>46</v>
      </c>
      <c r="G82" s="87" t="s">
        <v>278</v>
      </c>
      <c r="H82" s="538"/>
    </row>
    <row r="83" spans="1:8">
      <c r="A83" s="39"/>
      <c r="B83" s="541"/>
      <c r="C83" s="97" t="s">
        <v>46</v>
      </c>
      <c r="D83" s="87" t="s">
        <v>98</v>
      </c>
      <c r="E83" s="535"/>
      <c r="F83" s="97" t="s">
        <v>43</v>
      </c>
      <c r="G83" s="87" t="s">
        <v>33</v>
      </c>
      <c r="H83" s="538"/>
    </row>
    <row r="84" spans="1:8">
      <c r="A84" s="39"/>
      <c r="B84" s="542"/>
      <c r="C84" s="97" t="s">
        <v>49</v>
      </c>
      <c r="D84" s="87" t="s">
        <v>36</v>
      </c>
      <c r="E84" s="543"/>
      <c r="F84" s="97"/>
      <c r="G84" s="87" t="s">
        <v>313</v>
      </c>
      <c r="H84" s="101">
        <v>2</v>
      </c>
    </row>
    <row r="85" spans="1:8">
      <c r="A85" s="50"/>
      <c r="B85" s="23"/>
      <c r="C85" s="500" t="s">
        <v>112</v>
      </c>
      <c r="D85" s="501"/>
      <c r="E85" s="68">
        <f>SUM(E69:E84)</f>
        <v>20</v>
      </c>
      <c r="F85" s="134"/>
      <c r="G85" s="73"/>
      <c r="H85" s="68">
        <f>SUM(H69:H84)</f>
        <v>19</v>
      </c>
    </row>
    <row r="86" spans="1:8">
      <c r="A86" s="56" t="s">
        <v>108</v>
      </c>
      <c r="B86" s="24">
        <v>1</v>
      </c>
      <c r="C86" s="42" t="s">
        <v>186</v>
      </c>
      <c r="D86" s="91" t="s">
        <v>86</v>
      </c>
      <c r="E86" s="110">
        <v>3</v>
      </c>
      <c r="F86" s="107" t="s">
        <v>254</v>
      </c>
      <c r="G86" s="91" t="s">
        <v>255</v>
      </c>
      <c r="H86" s="111">
        <v>2</v>
      </c>
    </row>
    <row r="87" spans="1:8">
      <c r="A87" s="39"/>
      <c r="B87" s="24">
        <f>B86+1</f>
        <v>2</v>
      </c>
      <c r="C87" s="43" t="s">
        <v>192</v>
      </c>
      <c r="D87" s="92" t="s">
        <v>209</v>
      </c>
      <c r="E87" s="110">
        <v>1</v>
      </c>
      <c r="F87" s="108" t="s">
        <v>280</v>
      </c>
      <c r="G87" s="92" t="s">
        <v>305</v>
      </c>
      <c r="H87" s="112">
        <v>2</v>
      </c>
    </row>
    <row r="88" spans="1:8">
      <c r="A88" s="39"/>
      <c r="B88" s="24">
        <f>B87+1</f>
        <v>3</v>
      </c>
      <c r="C88" s="43" t="s">
        <v>168</v>
      </c>
      <c r="D88" s="93" t="s">
        <v>90</v>
      </c>
      <c r="E88" s="110">
        <v>2</v>
      </c>
      <c r="F88" s="108" t="s">
        <v>269</v>
      </c>
      <c r="G88" s="92" t="s">
        <v>16</v>
      </c>
      <c r="H88" s="113">
        <v>2</v>
      </c>
    </row>
    <row r="89" spans="1:8">
      <c r="A89" s="39"/>
      <c r="B89" s="531">
        <f>B88+1</f>
        <v>4</v>
      </c>
      <c r="C89" s="97" t="s">
        <v>124</v>
      </c>
      <c r="D89" s="87" t="s">
        <v>97</v>
      </c>
      <c r="E89" s="555">
        <v>2</v>
      </c>
      <c r="F89" s="109" t="s">
        <v>168</v>
      </c>
      <c r="G89" s="87" t="s">
        <v>32</v>
      </c>
      <c r="H89" s="101">
        <v>2</v>
      </c>
    </row>
    <row r="90" spans="1:8">
      <c r="A90" s="39"/>
      <c r="B90" s="532"/>
      <c r="C90" s="97" t="s">
        <v>130</v>
      </c>
      <c r="D90" s="87" t="s">
        <v>35</v>
      </c>
      <c r="E90" s="556"/>
      <c r="F90" s="109" t="s">
        <v>287</v>
      </c>
      <c r="G90" s="87" t="s">
        <v>288</v>
      </c>
      <c r="H90" s="101">
        <v>3</v>
      </c>
    </row>
    <row r="91" spans="1:8">
      <c r="A91" s="39"/>
      <c r="B91" s="533"/>
      <c r="C91" s="97" t="s">
        <v>127</v>
      </c>
      <c r="D91" s="87" t="s">
        <v>117</v>
      </c>
      <c r="E91" s="557"/>
      <c r="F91" s="109" t="s">
        <v>124</v>
      </c>
      <c r="G91" s="87" t="s">
        <v>274</v>
      </c>
      <c r="H91" s="552">
        <v>2</v>
      </c>
    </row>
    <row r="92" spans="1:8">
      <c r="A92" s="39"/>
      <c r="B92" s="531">
        <f>B89+1</f>
        <v>5</v>
      </c>
      <c r="C92" s="97" t="s">
        <v>125</v>
      </c>
      <c r="D92" s="87" t="s">
        <v>18</v>
      </c>
      <c r="E92" s="555">
        <v>2</v>
      </c>
      <c r="F92" s="109" t="s">
        <v>130</v>
      </c>
      <c r="G92" s="87" t="s">
        <v>35</v>
      </c>
      <c r="H92" s="553"/>
    </row>
    <row r="93" spans="1:8">
      <c r="A93" s="39"/>
      <c r="B93" s="532"/>
      <c r="C93" s="97" t="s">
        <v>131</v>
      </c>
      <c r="D93" s="87" t="s">
        <v>21</v>
      </c>
      <c r="E93" s="556"/>
      <c r="F93" s="109" t="s">
        <v>127</v>
      </c>
      <c r="G93" s="87" t="s">
        <v>306</v>
      </c>
      <c r="H93" s="554"/>
    </row>
    <row r="94" spans="1:8">
      <c r="A94" s="39"/>
      <c r="B94" s="533"/>
      <c r="C94" s="97" t="s">
        <v>128</v>
      </c>
      <c r="D94" s="87" t="s">
        <v>122</v>
      </c>
      <c r="E94" s="557"/>
      <c r="F94" s="109" t="s">
        <v>131</v>
      </c>
      <c r="G94" s="87" t="s">
        <v>21</v>
      </c>
      <c r="H94" s="552">
        <v>2</v>
      </c>
    </row>
    <row r="95" spans="1:8">
      <c r="A95" s="39"/>
      <c r="B95" s="531">
        <f>B92+1</f>
        <v>6</v>
      </c>
      <c r="C95" s="97" t="s">
        <v>193</v>
      </c>
      <c r="D95" s="87" t="s">
        <v>93</v>
      </c>
      <c r="E95" s="558">
        <v>2</v>
      </c>
      <c r="F95" s="109" t="s">
        <v>125</v>
      </c>
      <c r="G95" s="87" t="s">
        <v>18</v>
      </c>
      <c r="H95" s="553"/>
    </row>
    <row r="96" spans="1:8">
      <c r="A96" s="39"/>
      <c r="B96" s="532"/>
      <c r="C96" s="97" t="s">
        <v>194</v>
      </c>
      <c r="D96" s="87" t="s">
        <v>96</v>
      </c>
      <c r="E96" s="559"/>
      <c r="F96" s="109" t="s">
        <v>128</v>
      </c>
      <c r="G96" s="87" t="s">
        <v>307</v>
      </c>
      <c r="H96" s="554"/>
    </row>
    <row r="97" spans="1:12">
      <c r="A97" s="39"/>
      <c r="B97" s="533"/>
      <c r="C97" s="97" t="s">
        <v>196</v>
      </c>
      <c r="D97" s="87" t="s">
        <v>92</v>
      </c>
      <c r="E97" s="560"/>
      <c r="F97" s="116"/>
      <c r="G97" s="91" t="s">
        <v>313</v>
      </c>
      <c r="H97" s="101">
        <v>2</v>
      </c>
    </row>
    <row r="98" spans="1:12" ht="13.5" thickBot="1">
      <c r="A98" s="39"/>
      <c r="B98" s="24">
        <f>B95+1</f>
        <v>7</v>
      </c>
      <c r="C98" s="43" t="s">
        <v>188</v>
      </c>
      <c r="D98" s="93" t="s">
        <v>123</v>
      </c>
      <c r="E98" s="110">
        <v>6</v>
      </c>
      <c r="F98" s="69"/>
      <c r="G98" s="93"/>
      <c r="H98" s="101"/>
      <c r="J98" s="78"/>
      <c r="K98" s="79"/>
      <c r="L98" s="80">
        <f>SUM(L11:L97)</f>
        <v>0</v>
      </c>
    </row>
    <row r="99" spans="1:12" ht="13.5" thickTop="1">
      <c r="A99" s="40"/>
      <c r="B99" s="23"/>
      <c r="C99" s="500" t="s">
        <v>111</v>
      </c>
      <c r="D99" s="501"/>
      <c r="E99" s="68">
        <f>SUM(E86:E98)</f>
        <v>18</v>
      </c>
      <c r="F99" s="134"/>
      <c r="G99" s="73"/>
      <c r="H99" s="51">
        <f>SUM(H86:H98)</f>
        <v>17</v>
      </c>
    </row>
    <row r="100" spans="1:12">
      <c r="A100" s="58" t="s">
        <v>109</v>
      </c>
      <c r="B100" s="31">
        <v>1</v>
      </c>
      <c r="C100" s="42" t="s">
        <v>184</v>
      </c>
      <c r="D100" s="94" t="s">
        <v>118</v>
      </c>
      <c r="E100" s="114">
        <v>3</v>
      </c>
      <c r="F100" s="107" t="s">
        <v>289</v>
      </c>
      <c r="G100" s="94" t="s">
        <v>308</v>
      </c>
      <c r="H100" s="114">
        <v>3</v>
      </c>
    </row>
    <row r="101" spans="1:12">
      <c r="A101" s="39"/>
      <c r="B101" s="32">
        <f>B100+1</f>
        <v>2</v>
      </c>
      <c r="C101" s="43" t="s">
        <v>185</v>
      </c>
      <c r="D101" s="91" t="s">
        <v>206</v>
      </c>
      <c r="E101" s="111">
        <v>4</v>
      </c>
      <c r="F101" s="108" t="s">
        <v>267</v>
      </c>
      <c r="G101" s="91" t="s">
        <v>268</v>
      </c>
      <c r="H101" s="111">
        <v>2</v>
      </c>
    </row>
    <row r="102" spans="1:12">
      <c r="A102" s="39"/>
      <c r="B102" s="32">
        <f>B101+1</f>
        <v>3</v>
      </c>
      <c r="C102" s="43" t="s">
        <v>189</v>
      </c>
      <c r="D102" s="91" t="s">
        <v>123</v>
      </c>
      <c r="E102" s="111">
        <v>2</v>
      </c>
      <c r="F102" s="108" t="s">
        <v>256</v>
      </c>
      <c r="G102" s="91" t="s">
        <v>257</v>
      </c>
      <c r="H102" s="111">
        <v>2</v>
      </c>
    </row>
    <row r="103" spans="1:12">
      <c r="A103" s="39"/>
      <c r="B103" s="95">
        <v>4</v>
      </c>
      <c r="C103" s="43"/>
      <c r="D103" s="91"/>
      <c r="E103" s="111"/>
      <c r="F103" s="108" t="s">
        <v>271</v>
      </c>
      <c r="G103" s="91" t="s">
        <v>40</v>
      </c>
      <c r="H103" s="111">
        <v>2</v>
      </c>
    </row>
    <row r="104" spans="1:12">
      <c r="A104" s="39"/>
      <c r="B104" s="95">
        <v>5</v>
      </c>
      <c r="C104" s="43"/>
      <c r="D104" s="91"/>
      <c r="E104" s="111"/>
      <c r="F104" s="108" t="s">
        <v>291</v>
      </c>
      <c r="G104" s="91" t="s">
        <v>309</v>
      </c>
      <c r="H104" s="111">
        <v>4</v>
      </c>
    </row>
    <row r="105" spans="1:12">
      <c r="A105" s="39"/>
      <c r="B105" s="95"/>
      <c r="C105" s="43"/>
      <c r="D105" s="91"/>
      <c r="E105" s="111"/>
      <c r="F105" s="108"/>
      <c r="G105" s="91"/>
      <c r="H105" s="111"/>
    </row>
    <row r="106" spans="1:12">
      <c r="A106" s="39"/>
      <c r="B106" s="95"/>
      <c r="C106" s="43"/>
      <c r="D106" s="91"/>
      <c r="E106" s="111"/>
      <c r="F106" s="108"/>
      <c r="G106" s="91"/>
      <c r="H106" s="111"/>
    </row>
    <row r="107" spans="1:12">
      <c r="A107" s="39"/>
      <c r="B107" s="95"/>
      <c r="C107" s="43"/>
      <c r="D107" s="91"/>
      <c r="E107" s="111"/>
      <c r="F107" s="108"/>
      <c r="G107" s="91"/>
      <c r="H107" s="111"/>
    </row>
    <row r="108" spans="1:12" ht="13.5" thickBot="1">
      <c r="A108" s="59"/>
      <c r="B108" s="23"/>
      <c r="C108" s="500" t="s">
        <v>110</v>
      </c>
      <c r="D108" s="501"/>
      <c r="E108" s="70">
        <f>SUM(E100:E102)</f>
        <v>9</v>
      </c>
      <c r="F108" s="133"/>
      <c r="G108" s="75"/>
      <c r="H108" s="70">
        <f>SUM(H100:H107)</f>
        <v>13</v>
      </c>
    </row>
    <row r="109" spans="1:12" ht="17.25" thickTop="1" thickBot="1">
      <c r="A109" s="524" t="s">
        <v>100</v>
      </c>
      <c r="B109" s="504"/>
      <c r="C109" s="504"/>
      <c r="D109" s="505"/>
      <c r="E109" s="115">
        <f>E108+E99+E85+E68+E55+E43+E31+E20</f>
        <v>145</v>
      </c>
      <c r="F109" s="561" t="s">
        <v>100</v>
      </c>
      <c r="G109" s="562"/>
      <c r="H109" s="138">
        <f>H108+H99+H85+H68+H55+H43+H31+H20</f>
        <v>145</v>
      </c>
    </row>
    <row r="110" spans="1:12" ht="19.5" thickTop="1">
      <c r="A110" s="3"/>
      <c r="B110" s="3"/>
      <c r="C110" s="3"/>
      <c r="D110" s="13"/>
      <c r="E110" s="11"/>
      <c r="F110" s="65"/>
      <c r="G110" s="4"/>
      <c r="H110" s="11"/>
    </row>
    <row r="111" spans="1:12" ht="18.75">
      <c r="A111" s="3"/>
      <c r="B111" s="3"/>
      <c r="C111" s="3"/>
      <c r="D111" s="13"/>
      <c r="E111" s="11"/>
      <c r="F111" s="65"/>
      <c r="G111" s="4"/>
      <c r="H111" s="11"/>
    </row>
    <row r="112" spans="1:12" ht="18.75">
      <c r="A112" s="3"/>
      <c r="B112" s="14" t="s">
        <v>79</v>
      </c>
      <c r="C112" s="3"/>
      <c r="D112" s="5"/>
      <c r="E112" s="4"/>
      <c r="F112" s="65"/>
      <c r="G112" s="4"/>
      <c r="H112" s="4"/>
    </row>
    <row r="113" spans="1:8" ht="15.75">
      <c r="B113" s="12" t="s">
        <v>129</v>
      </c>
      <c r="F113" s="66"/>
    </row>
    <row r="114" spans="1:8">
      <c r="A114" s="15"/>
      <c r="B114" s="525" t="s">
        <v>95</v>
      </c>
      <c r="C114" s="527" t="s">
        <v>0</v>
      </c>
      <c r="D114" s="529" t="s">
        <v>1</v>
      </c>
      <c r="E114" s="511" t="s">
        <v>2</v>
      </c>
      <c r="F114" s="516" t="s">
        <v>0</v>
      </c>
      <c r="G114" s="518" t="s">
        <v>199</v>
      </c>
      <c r="H114" s="511" t="s">
        <v>2</v>
      </c>
    </row>
    <row r="115" spans="1:8">
      <c r="A115" s="15"/>
      <c r="B115" s="526"/>
      <c r="C115" s="528"/>
      <c r="D115" s="530"/>
      <c r="E115" s="512"/>
      <c r="F115" s="517"/>
      <c r="G115" s="519"/>
      <c r="H115" s="512"/>
    </row>
    <row r="116" spans="1:8">
      <c r="B116" s="120">
        <v>1</v>
      </c>
      <c r="C116" s="121" t="s">
        <v>50</v>
      </c>
      <c r="D116" s="122" t="s">
        <v>201</v>
      </c>
      <c r="E116" s="123">
        <v>2</v>
      </c>
      <c r="F116" s="121" t="s">
        <v>293</v>
      </c>
      <c r="G116" s="122" t="s">
        <v>294</v>
      </c>
      <c r="H116" s="123">
        <v>2</v>
      </c>
    </row>
    <row r="117" spans="1:8">
      <c r="B117" s="124">
        <f>B116+1</f>
        <v>2</v>
      </c>
      <c r="C117" s="125" t="s">
        <v>51</v>
      </c>
      <c r="D117" s="126" t="s">
        <v>200</v>
      </c>
      <c r="E117" s="127">
        <v>2</v>
      </c>
      <c r="F117" s="125" t="s">
        <v>297</v>
      </c>
      <c r="G117" s="126" t="s">
        <v>37</v>
      </c>
      <c r="H117" s="127">
        <v>2</v>
      </c>
    </row>
    <row r="118" spans="1:8">
      <c r="B118" s="124">
        <f t="shared" ref="B118:B124" si="6">B117+1</f>
        <v>3</v>
      </c>
      <c r="C118" s="125" t="s">
        <v>52</v>
      </c>
      <c r="D118" s="126" t="s">
        <v>37</v>
      </c>
      <c r="E118" s="127">
        <v>2</v>
      </c>
      <c r="F118" s="125" t="s">
        <v>295</v>
      </c>
      <c r="G118" s="126" t="s">
        <v>296</v>
      </c>
      <c r="H118" s="127">
        <v>2</v>
      </c>
    </row>
    <row r="119" spans="1:8">
      <c r="B119" s="124">
        <f t="shared" si="6"/>
        <v>4</v>
      </c>
      <c r="C119" s="128" t="s">
        <v>132</v>
      </c>
      <c r="D119" s="126" t="s">
        <v>17</v>
      </c>
      <c r="E119" s="127">
        <v>2</v>
      </c>
      <c r="F119" s="128" t="s">
        <v>50</v>
      </c>
      <c r="G119" s="126" t="s">
        <v>19</v>
      </c>
      <c r="H119" s="127">
        <v>2</v>
      </c>
    </row>
    <row r="120" spans="1:8">
      <c r="B120" s="124">
        <f t="shared" si="6"/>
        <v>5</v>
      </c>
      <c r="C120" s="128" t="s">
        <v>133</v>
      </c>
      <c r="D120" s="126" t="s">
        <v>19</v>
      </c>
      <c r="E120" s="127">
        <v>2</v>
      </c>
      <c r="F120" s="128" t="s">
        <v>51</v>
      </c>
      <c r="G120" s="126" t="s">
        <v>22</v>
      </c>
      <c r="H120" s="127">
        <v>2</v>
      </c>
    </row>
    <row r="121" spans="1:8">
      <c r="B121" s="124">
        <f t="shared" si="6"/>
        <v>6</v>
      </c>
      <c r="C121" s="128" t="s">
        <v>134</v>
      </c>
      <c r="D121" s="126" t="s">
        <v>20</v>
      </c>
      <c r="E121" s="127">
        <v>2</v>
      </c>
      <c r="F121" s="128" t="s">
        <v>52</v>
      </c>
      <c r="G121" s="126" t="s">
        <v>20</v>
      </c>
      <c r="H121" s="127">
        <v>2</v>
      </c>
    </row>
    <row r="122" spans="1:8">
      <c r="B122" s="124">
        <f t="shared" si="6"/>
        <v>7</v>
      </c>
      <c r="C122" s="129" t="s">
        <v>53</v>
      </c>
      <c r="D122" s="126" t="s">
        <v>22</v>
      </c>
      <c r="E122" s="127">
        <v>2</v>
      </c>
      <c r="F122" s="129" t="s">
        <v>53</v>
      </c>
      <c r="G122" s="126" t="s">
        <v>38</v>
      </c>
      <c r="H122" s="127">
        <v>2</v>
      </c>
    </row>
    <row r="123" spans="1:8">
      <c r="B123" s="124">
        <f t="shared" si="6"/>
        <v>8</v>
      </c>
      <c r="C123" s="129" t="s">
        <v>55</v>
      </c>
      <c r="D123" s="126" t="s">
        <v>38</v>
      </c>
      <c r="E123" s="127">
        <v>2</v>
      </c>
      <c r="F123" s="129" t="s">
        <v>266</v>
      </c>
      <c r="G123" s="126" t="s">
        <v>54</v>
      </c>
      <c r="H123" s="127">
        <v>2</v>
      </c>
    </row>
    <row r="124" spans="1:8">
      <c r="B124" s="124">
        <f t="shared" si="6"/>
        <v>9</v>
      </c>
      <c r="C124" s="129" t="s">
        <v>135</v>
      </c>
      <c r="D124" s="126" t="s">
        <v>116</v>
      </c>
      <c r="E124" s="127">
        <v>2</v>
      </c>
      <c r="F124" s="129" t="s">
        <v>55</v>
      </c>
      <c r="G124" s="126" t="s">
        <v>310</v>
      </c>
      <c r="H124" s="127">
        <v>2</v>
      </c>
    </row>
    <row r="125" spans="1:8">
      <c r="B125" s="551" t="s">
        <v>82</v>
      </c>
      <c r="C125" s="551"/>
      <c r="D125" s="551"/>
      <c r="E125" s="130">
        <f>SUM(E116:E124)</f>
        <v>18</v>
      </c>
      <c r="F125" s="137"/>
      <c r="G125" s="137"/>
      <c r="H125" s="130">
        <f>SUM(H119:H124)</f>
        <v>12</v>
      </c>
    </row>
  </sheetData>
  <mergeCells count="46">
    <mergeCell ref="B64:B66"/>
    <mergeCell ref="E64:E66"/>
    <mergeCell ref="A7:G7"/>
    <mergeCell ref="A9:A10"/>
    <mergeCell ref="B9:B10"/>
    <mergeCell ref="C9:C10"/>
    <mergeCell ref="D9:D10"/>
    <mergeCell ref="E9:E10"/>
    <mergeCell ref="F9:F10"/>
    <mergeCell ref="G9:G10"/>
    <mergeCell ref="H9:H10"/>
    <mergeCell ref="C20:D20"/>
    <mergeCell ref="C31:D31"/>
    <mergeCell ref="C43:D43"/>
    <mergeCell ref="C55:D55"/>
    <mergeCell ref="C68:D68"/>
    <mergeCell ref="B76:B78"/>
    <mergeCell ref="E76:E78"/>
    <mergeCell ref="B79:B81"/>
    <mergeCell ref="E79:E81"/>
    <mergeCell ref="H75:H77"/>
    <mergeCell ref="H78:H80"/>
    <mergeCell ref="F109:G109"/>
    <mergeCell ref="B114:B115"/>
    <mergeCell ref="C114:C115"/>
    <mergeCell ref="D114:D115"/>
    <mergeCell ref="E114:E115"/>
    <mergeCell ref="F114:F115"/>
    <mergeCell ref="G114:G115"/>
    <mergeCell ref="C99:D99"/>
    <mergeCell ref="C108:D108"/>
    <mergeCell ref="A109:D109"/>
    <mergeCell ref="C85:D85"/>
    <mergeCell ref="B89:B91"/>
    <mergeCell ref="E89:E91"/>
    <mergeCell ref="B92:B94"/>
    <mergeCell ref="H81:H83"/>
    <mergeCell ref="H114:H115"/>
    <mergeCell ref="B125:D125"/>
    <mergeCell ref="H91:H93"/>
    <mergeCell ref="H94:H96"/>
    <mergeCell ref="E92:E94"/>
    <mergeCell ref="B95:B97"/>
    <mergeCell ref="E95:E97"/>
    <mergeCell ref="B82:B84"/>
    <mergeCell ref="E82:E84"/>
  </mergeCells>
  <printOptions horizontalCentered="1"/>
  <pageMargins left="0.45" right="0.25" top="0.5" bottom="0.5" header="0.3" footer="0.3"/>
  <pageSetup paperSize="9" scale="83" orientation="portrait" horizontalDpi="4294967293" verticalDpi="4294967293" r:id="rId1"/>
  <rowBreaks count="1" manualBreakCount="1">
    <brk id="68" max="7" man="1"/>
  </rowBreaks>
  <drawing r:id="rId2"/>
  <legacyDrawing r:id="rId3"/>
  <oleObjects>
    <mc:AlternateContent xmlns:mc="http://schemas.openxmlformats.org/markup-compatibility/2006">
      <mc:Choice Requires="x14">
        <oleObject progId="Word.Picture.8" shapeId="35841" r:id="rId4">
          <objectPr defaultSize="0" autoPict="0" r:id="rId5">
            <anchor moveWithCells="1">
              <from>
                <xdr:col>1</xdr:col>
                <xdr:colOff>57150</xdr:colOff>
                <xdr:row>0</xdr:row>
                <xdr:rowOff>19050</xdr:rowOff>
              </from>
              <to>
                <xdr:col>3</xdr:col>
                <xdr:colOff>152400</xdr:colOff>
                <xdr:row>3</xdr:row>
                <xdr:rowOff>209550</xdr:rowOff>
              </to>
            </anchor>
          </objectPr>
        </oleObject>
      </mc:Choice>
      <mc:Fallback>
        <oleObject progId="Word.Picture.8" shapeId="3584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KURIKULUM MERDEKA (2)</vt:lpstr>
      <vt:lpstr>Sheet4</vt:lpstr>
      <vt:lpstr>Sheet3</vt:lpstr>
      <vt:lpstr>KURIKULUM MERDEKA</vt:lpstr>
      <vt:lpstr>Sheet2</vt:lpstr>
      <vt:lpstr>Sheet1</vt:lpstr>
      <vt:lpstr>Setara</vt:lpstr>
      <vt:lpstr>Face to Face</vt:lpstr>
      <vt:lpstr>'Face to Face'!Print_Area</vt:lpstr>
      <vt:lpstr>'KURIKULUM MERDEKA'!Print_Area</vt:lpstr>
      <vt:lpstr>'KURIKULUM MERDEKA (2)'!Print_Area</vt:lpstr>
      <vt:lpstr>Setara!Print_Area</vt:lpstr>
    </vt:vector>
  </TitlesOfParts>
  <Company>Haskoning Netherland BV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Herman</dc:creator>
  <cp:lastModifiedBy>LENOVO</cp:lastModifiedBy>
  <cp:lastPrinted>2020-07-11T04:44:13Z</cp:lastPrinted>
  <dcterms:created xsi:type="dcterms:W3CDTF">2008-10-07T13:26:41Z</dcterms:created>
  <dcterms:modified xsi:type="dcterms:W3CDTF">2022-01-12T07:24:30Z</dcterms:modified>
</cp:coreProperties>
</file>